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0" yWindow="0" windowWidth="19845" windowHeight="8040"/>
  </bookViews>
  <sheets>
    <sheet name="Cuadro 6" sheetId="3" r:id="rId1"/>
  </sheets>
  <definedNames>
    <definedName name="_xlnm.Print_Area" localSheetId="0">'Cuadro 6'!$A$1:$J$89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J21" i="3"/>
  <c r="J19" i="3"/>
  <c r="J17" i="3"/>
  <c r="G27" i="3"/>
  <c r="F27" i="3"/>
  <c r="J14" i="3" l="1"/>
  <c r="J13" i="3" s="1"/>
  <c r="J64" i="3"/>
  <c r="J62" i="3"/>
  <c r="J60" i="3"/>
  <c r="I14" i="3" l="1"/>
  <c r="I13" i="3" s="1"/>
  <c r="H14" i="3"/>
  <c r="H13" i="3" s="1"/>
  <c r="B16" i="3"/>
  <c r="B15" i="3" s="1"/>
  <c r="D18" i="3"/>
  <c r="D17" i="3" s="1"/>
  <c r="C18" i="3"/>
  <c r="C17" i="3" s="1"/>
  <c r="B18" i="3"/>
  <c r="D20" i="3"/>
  <c r="D19" i="3" s="1"/>
  <c r="C20" i="3"/>
  <c r="C19" i="3" s="1"/>
  <c r="B20" i="3"/>
  <c r="D22" i="3"/>
  <c r="D21" i="3" s="1"/>
  <c r="C22" i="3"/>
  <c r="C21" i="3" s="1"/>
  <c r="B22" i="3"/>
  <c r="D24" i="3"/>
  <c r="D23" i="3" s="1"/>
  <c r="C24" i="3"/>
  <c r="C23" i="3" s="1"/>
  <c r="B24" i="3"/>
  <c r="B23" i="3" s="1"/>
  <c r="D16" i="3"/>
  <c r="D15" i="3" s="1"/>
  <c r="D14" i="3" s="1"/>
  <c r="D13" i="3" s="1"/>
  <c r="C16" i="3"/>
  <c r="C15" i="3" s="1"/>
  <c r="D57" i="3"/>
  <c r="D56" i="3" s="1"/>
  <c r="C57" i="3"/>
  <c r="C56" i="3" s="1"/>
  <c r="B57" i="3"/>
  <c r="B56" i="3" s="1"/>
  <c r="D55" i="3"/>
  <c r="D54" i="3" s="1"/>
  <c r="C55" i="3"/>
  <c r="B55" i="3"/>
  <c r="D53" i="3"/>
  <c r="D52" i="3" s="1"/>
  <c r="C53" i="3"/>
  <c r="C52" i="3" s="1"/>
  <c r="B53" i="3"/>
  <c r="D30" i="3"/>
  <c r="D29" i="3" s="1"/>
  <c r="C30" i="3"/>
  <c r="C29" i="3" s="1"/>
  <c r="B30" i="3"/>
  <c r="D32" i="3"/>
  <c r="D31" i="3" s="1"/>
  <c r="C32" i="3"/>
  <c r="C31" i="3" s="1"/>
  <c r="B46" i="3"/>
  <c r="B32" i="3"/>
  <c r="D28" i="3"/>
  <c r="D27" i="3" s="1"/>
  <c r="C28" i="3"/>
  <c r="C27" i="3" s="1"/>
  <c r="B28" i="3"/>
  <c r="B27" i="3" s="1"/>
  <c r="H59" i="3"/>
  <c r="D61" i="3"/>
  <c r="D60" i="3" s="1"/>
  <c r="C61" i="3"/>
  <c r="C60" i="3" s="1"/>
  <c r="B61" i="3"/>
  <c r="D63" i="3"/>
  <c r="D62" i="3" s="1"/>
  <c r="C63" i="3"/>
  <c r="C62" i="3" s="1"/>
  <c r="B63" i="3"/>
  <c r="D65" i="3"/>
  <c r="D64" i="3" s="1"/>
  <c r="C65" i="3"/>
  <c r="C64" i="3" s="1"/>
  <c r="B65" i="3"/>
  <c r="D69" i="3"/>
  <c r="C69" i="3"/>
  <c r="B69" i="3"/>
  <c r="D67" i="3"/>
  <c r="D66" i="3" s="1"/>
  <c r="C67" i="3"/>
  <c r="C66" i="3" s="1"/>
  <c r="B67" i="3"/>
  <c r="D82" i="3"/>
  <c r="D81" i="3" s="1"/>
  <c r="C82" i="3"/>
  <c r="C81" i="3" s="1"/>
  <c r="B82" i="3"/>
  <c r="D80" i="3"/>
  <c r="D79" i="3" s="1"/>
  <c r="C80" i="3"/>
  <c r="C79" i="3" s="1"/>
  <c r="B80" i="3"/>
  <c r="B79" i="3" s="1"/>
  <c r="D78" i="3"/>
  <c r="D77" i="3" s="1"/>
  <c r="C78" i="3"/>
  <c r="C77" i="3" s="1"/>
  <c r="B78" i="3"/>
  <c r="B77" i="3" s="1"/>
  <c r="D76" i="3"/>
  <c r="D75" i="3" s="1"/>
  <c r="C76" i="3"/>
  <c r="C75" i="3" s="1"/>
  <c r="B76" i="3"/>
  <c r="D74" i="3"/>
  <c r="D73" i="3" s="1"/>
  <c r="C74" i="3"/>
  <c r="C73" i="3" s="1"/>
  <c r="B74" i="3"/>
  <c r="D72" i="3"/>
  <c r="D71" i="3" s="1"/>
  <c r="C72" i="3"/>
  <c r="C71" i="3" s="1"/>
  <c r="B72" i="3"/>
  <c r="B71" i="3" s="1"/>
  <c r="D48" i="3"/>
  <c r="D47" i="3" s="1"/>
  <c r="C48" i="3"/>
  <c r="C47" i="3" s="1"/>
  <c r="B48" i="3"/>
  <c r="D46" i="3"/>
  <c r="D45" i="3" s="1"/>
  <c r="C46" i="3"/>
  <c r="C45" i="3" s="1"/>
  <c r="D44" i="3"/>
  <c r="D43" i="3" s="1"/>
  <c r="C44" i="3"/>
  <c r="C43" i="3" s="1"/>
  <c r="B44" i="3"/>
  <c r="D42" i="3"/>
  <c r="D41" i="3" s="1"/>
  <c r="C42" i="3"/>
  <c r="C41" i="3" s="1"/>
  <c r="B42" i="3"/>
  <c r="D40" i="3"/>
  <c r="D39" i="3" s="1"/>
  <c r="C40" i="3"/>
  <c r="C39" i="3" s="1"/>
  <c r="B40" i="3"/>
  <c r="D38" i="3"/>
  <c r="D37" i="3" s="1"/>
  <c r="C38" i="3"/>
  <c r="C37" i="3" s="1"/>
  <c r="B38" i="3"/>
  <c r="B37" i="3" s="1"/>
  <c r="D36" i="3"/>
  <c r="D35" i="3" s="1"/>
  <c r="C36" i="3"/>
  <c r="C35" i="3" s="1"/>
  <c r="B36" i="3"/>
  <c r="D34" i="3"/>
  <c r="D33" i="3" s="1"/>
  <c r="C34" i="3"/>
  <c r="C33" i="3" s="1"/>
  <c r="B34" i="3"/>
  <c r="J81" i="3"/>
  <c r="J77" i="3"/>
  <c r="J79" i="3"/>
  <c r="J75" i="3"/>
  <c r="I79" i="3"/>
  <c r="H79" i="3"/>
  <c r="J73" i="3"/>
  <c r="I73" i="3"/>
  <c r="H73" i="3"/>
  <c r="J68" i="3"/>
  <c r="I68" i="3"/>
  <c r="H68" i="3"/>
  <c r="J66" i="3"/>
  <c r="I66" i="3"/>
  <c r="H66" i="3"/>
  <c r="G66" i="3"/>
  <c r="G68" i="3"/>
  <c r="H49" i="3"/>
  <c r="I26" i="3"/>
  <c r="J26" i="3"/>
  <c r="H26" i="3"/>
  <c r="J49" i="3"/>
  <c r="I49" i="3"/>
  <c r="I81" i="3"/>
  <c r="H81" i="3"/>
  <c r="I77" i="3"/>
  <c r="H77" i="3"/>
  <c r="E77" i="3"/>
  <c r="I75" i="3"/>
  <c r="H75" i="3"/>
  <c r="E75" i="3"/>
  <c r="E73" i="3"/>
  <c r="G71" i="3"/>
  <c r="G70" i="3" s="1"/>
  <c r="F71" i="3"/>
  <c r="F70" i="3" s="1"/>
  <c r="E71" i="3"/>
  <c r="E70" i="3" s="1"/>
  <c r="D68" i="3"/>
  <c r="C68" i="3"/>
  <c r="I64" i="3"/>
  <c r="H64" i="3"/>
  <c r="G64" i="3"/>
  <c r="F64" i="3"/>
  <c r="E64" i="3"/>
  <c r="I62" i="3"/>
  <c r="H62" i="3"/>
  <c r="G62" i="3"/>
  <c r="F62" i="3"/>
  <c r="E62" i="3"/>
  <c r="I60" i="3"/>
  <c r="H60" i="3"/>
  <c r="G60" i="3"/>
  <c r="F60" i="3"/>
  <c r="E60" i="3"/>
  <c r="C54" i="3"/>
  <c r="G52" i="3"/>
  <c r="F52" i="3"/>
  <c r="E52" i="3"/>
  <c r="B51" i="3"/>
  <c r="G50" i="3"/>
  <c r="D50" i="3" s="1"/>
  <c r="F50" i="3"/>
  <c r="C50" i="3" s="1"/>
  <c r="E50" i="3"/>
  <c r="B50" i="3" s="1"/>
  <c r="G31" i="3"/>
  <c r="F31" i="3"/>
  <c r="E31" i="3"/>
  <c r="G29" i="3"/>
  <c r="F29" i="3"/>
  <c r="E29" i="3"/>
  <c r="E27" i="3"/>
  <c r="G15" i="3"/>
  <c r="G14" i="3" s="1"/>
  <c r="G13" i="3" s="1"/>
  <c r="F15" i="3"/>
  <c r="F14" i="3" s="1"/>
  <c r="F13" i="3" s="1"/>
  <c r="E15" i="3"/>
  <c r="E14" i="3" s="1"/>
  <c r="E13" i="3" s="1"/>
  <c r="C14" i="3" l="1"/>
  <c r="C13" i="3" s="1"/>
  <c r="I59" i="3"/>
  <c r="F59" i="3"/>
  <c r="J59" i="3"/>
  <c r="C59" i="3"/>
  <c r="F26" i="3"/>
  <c r="G59" i="3"/>
  <c r="G26" i="3"/>
  <c r="C26" i="3"/>
  <c r="E59" i="3"/>
  <c r="D59" i="3"/>
  <c r="J70" i="3"/>
  <c r="J58" i="3" s="1"/>
  <c r="C49" i="3"/>
  <c r="D49" i="3"/>
  <c r="D26" i="3"/>
  <c r="C70" i="3"/>
  <c r="D70" i="3"/>
  <c r="H70" i="3"/>
  <c r="H58" i="3" s="1"/>
  <c r="I70" i="3"/>
  <c r="H25" i="3"/>
  <c r="H12" i="3" s="1"/>
  <c r="E26" i="3"/>
  <c r="J25" i="3"/>
  <c r="I25" i="3"/>
  <c r="G49" i="3"/>
  <c r="E49" i="3"/>
  <c r="F49" i="3"/>
  <c r="B75" i="3"/>
  <c r="B62" i="3"/>
  <c r="B73" i="3"/>
  <c r="B81" i="3"/>
  <c r="B60" i="3"/>
  <c r="B64" i="3"/>
  <c r="B47" i="3"/>
  <c r="B19" i="3"/>
  <c r="B39" i="3"/>
  <c r="B66" i="3"/>
  <c r="B35" i="3"/>
  <c r="B54" i="3"/>
  <c r="B17" i="3"/>
  <c r="B21" i="3"/>
  <c r="B43" i="3"/>
  <c r="B45" i="3"/>
  <c r="B29" i="3"/>
  <c r="B33" i="3"/>
  <c r="B52" i="3"/>
  <c r="B31" i="3"/>
  <c r="B68" i="3"/>
  <c r="B41" i="3"/>
  <c r="B14" i="3" l="1"/>
  <c r="B13" i="3" s="1"/>
  <c r="J12" i="3"/>
  <c r="D25" i="3"/>
  <c r="E25" i="3"/>
  <c r="B26" i="3"/>
  <c r="B59" i="3"/>
  <c r="B49" i="3"/>
  <c r="B25" i="3" s="1"/>
  <c r="B70" i="3"/>
  <c r="C58" i="3"/>
  <c r="D58" i="3"/>
  <c r="G58" i="3"/>
  <c r="E58" i="3"/>
  <c r="F58" i="3"/>
  <c r="I58" i="3"/>
  <c r="I12" i="3" s="1"/>
  <c r="C25" i="3"/>
  <c r="C12" i="3" s="1"/>
  <c r="G25" i="3"/>
  <c r="G12" i="3" s="1"/>
  <c r="F25" i="3"/>
  <c r="F12" i="3" s="1"/>
  <c r="D12" i="3" l="1"/>
  <c r="E12" i="3"/>
  <c r="B58" i="3"/>
  <c r="B12" i="3" s="1"/>
</calcChain>
</file>

<file path=xl/sharedStrings.xml><?xml version="1.0" encoding="utf-8"?>
<sst xmlns="http://schemas.openxmlformats.org/spreadsheetml/2006/main" count="98" uniqueCount="41">
  <si>
    <t>Total</t>
  </si>
  <si>
    <t>Construcciones nuevas en proceso y culminadas</t>
  </si>
  <si>
    <t>Residencial</t>
  </si>
  <si>
    <t>No residencial</t>
  </si>
  <si>
    <t>Número de edificaciones</t>
  </si>
  <si>
    <t>Área  construida
(m2)</t>
  </si>
  <si>
    <t>Número de unidades</t>
  </si>
  <si>
    <t>Colón</t>
  </si>
  <si>
    <t>Vivienda individual</t>
  </si>
  <si>
    <t>Primer trimestre</t>
  </si>
  <si>
    <t>Tipo de Edificaciones por distrito y trimestre</t>
  </si>
  <si>
    <t>Dúplex</t>
  </si>
  <si>
    <t>Edificio de apartamento (2)</t>
  </si>
  <si>
    <t>Comercios</t>
  </si>
  <si>
    <t>Oficinas</t>
  </si>
  <si>
    <t>Depósitos</t>
  </si>
  <si>
    <t>Otros (3)</t>
  </si>
  <si>
    <t>San Miguelito</t>
  </si>
  <si>
    <t>Centros educativos</t>
  </si>
  <si>
    <t>Panamá</t>
  </si>
  <si>
    <t>Hoteles</t>
  </si>
  <si>
    <t>Hospitales y clínicas</t>
  </si>
  <si>
    <t>Panamá Oeste</t>
  </si>
  <si>
    <t>Arraiján</t>
  </si>
  <si>
    <t>La Chorrera</t>
  </si>
  <si>
    <t>(1) Son obras que continúan proceso constructivo.</t>
  </si>
  <si>
    <t>(2) Incluye cuartos de alquiler.</t>
  </si>
  <si>
    <t xml:space="preserve"> -  Cantidad nula o cero.</t>
  </si>
  <si>
    <t>(P) Cifras preliminares.</t>
  </si>
  <si>
    <t>Cuadro 6.  METROS CUADRADOS CONSTRUIDOS EN ALGUNOS DISTRITOS DE LAS  PROVINCIAS DE COLÓN, PANAMÁ Y PANAMÁ OESTE, POR NÚMERO,</t>
  </si>
  <si>
    <t>(3) Son edificios y  estructuras destinadas a albergues,  estacionamientos,  galeras  para criaderos y  ceba de animales,  clubes, salas de reuniones,  cines, teatros, estadios deportivos y</t>
  </si>
  <si>
    <t xml:space="preserve">     otros para el esparcimiento. </t>
  </si>
  <si>
    <t>Centros religiosos</t>
  </si>
  <si>
    <t>Administración pública</t>
  </si>
  <si>
    <t>República de Panamá</t>
  </si>
  <si>
    <t>CONTRALORÍA GENERAL DE LA REPÚBLICA</t>
  </si>
  <si>
    <t>Instituto Nacional de Estadística y Censo</t>
  </si>
  <si>
    <t>2026 (P)</t>
  </si>
  <si>
    <t>UNIDADES Y ÁREA, SEGÚN TIPO DE EDIFICACIÓN, POR DISTRITO Y TRIMESTRE,</t>
  </si>
  <si>
    <t>CENSO DE CONSTRUCCIÓN DE EDIFICACIONES: I TRIMESTRE DE  2026 (P)</t>
  </si>
  <si>
    <t>Fuente: Constructoras, inmobiliarias y personas particulares.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</si>
</sst>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 * #,##0.00_ ;_ * \-#,##0.00_ ;_ * &quot;-&quot;??_ ;_ @_ "/>
    <numFmt numFmtId="165" formatCode="_(* #,##0.00_);_(* \(#,##0.00\);_(* &quot;-&quot;??_);_(@_)"/>
    <numFmt numFmtId="166" formatCode="_(* #,##0_);_(* \(#,##0\);_(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78">
    <xf numFmtId="0" fontId="0" fillId="0" borderId="0" xfId="0"/>
    <xf numFmtId="164" fontId="5" fillId="3" borderId="0" xfId="0" applyNumberFormat="1" applyFont="1" applyFill="1" applyAlignment="1">
      <alignment horizontal="left"/>
    </xf>
    <xf numFmtId="164" fontId="5" fillId="3" borderId="0" xfId="0" applyNumberFormat="1" applyFont="1" applyFill="1" applyAlignment="1">
      <alignment horizontal="left" indent="2"/>
    </xf>
    <xf numFmtId="164" fontId="5" fillId="3" borderId="0" xfId="0" applyNumberFormat="1" applyFont="1" applyFill="1" applyAlignment="1">
      <alignment horizontal="left" indent="4"/>
    </xf>
    <xf numFmtId="164" fontId="5" fillId="3" borderId="0" xfId="0" applyNumberFormat="1" applyFont="1" applyFill="1" applyAlignment="1">
      <alignment horizontal="left" indent="7"/>
    </xf>
    <xf numFmtId="164" fontId="3" fillId="3" borderId="14" xfId="0" applyNumberFormat="1" applyFont="1" applyFill="1" applyBorder="1" applyAlignment="1">
      <alignment horizontal="left" indent="7"/>
    </xf>
    <xf numFmtId="164" fontId="5" fillId="3" borderId="14" xfId="0" applyNumberFormat="1" applyFont="1" applyFill="1" applyBorder="1" applyAlignment="1">
      <alignment horizontal="left" indent="7"/>
    </xf>
    <xf numFmtId="0" fontId="3" fillId="0" borderId="0" xfId="1" applyFill="1"/>
    <xf numFmtId="166" fontId="6" fillId="3" borderId="15" xfId="2" applyNumberFormat="1" applyFont="1" applyFill="1" applyBorder="1" applyAlignment="1"/>
    <xf numFmtId="166" fontId="6" fillId="3" borderId="16" xfId="2" applyNumberFormat="1" applyFont="1" applyFill="1" applyBorder="1" applyAlignment="1"/>
    <xf numFmtId="166" fontId="5" fillId="3" borderId="15" xfId="2" applyNumberFormat="1" applyFont="1" applyFill="1" applyBorder="1" applyAlignment="1"/>
    <xf numFmtId="166" fontId="3" fillId="3" borderId="16" xfId="3" applyNumberFormat="1" applyFont="1" applyFill="1" applyBorder="1" applyAlignment="1">
      <alignment horizontal="right"/>
    </xf>
    <xf numFmtId="166" fontId="3" fillId="3" borderId="15" xfId="3" applyNumberFormat="1" applyFont="1" applyFill="1" applyBorder="1" applyAlignment="1">
      <alignment horizontal="right"/>
    </xf>
    <xf numFmtId="164" fontId="5" fillId="3" borderId="14" xfId="0" applyNumberFormat="1" applyFont="1" applyFill="1" applyBorder="1" applyAlignment="1">
      <alignment horizontal="left" indent="4"/>
    </xf>
    <xf numFmtId="166" fontId="7" fillId="3" borderId="15" xfId="3" applyNumberFormat="1" applyFont="1" applyFill="1" applyBorder="1" applyAlignment="1">
      <alignment horizontal="right"/>
    </xf>
    <xf numFmtId="166" fontId="7" fillId="3" borderId="15" xfId="2" applyNumberFormat="1" applyFont="1" applyFill="1" applyBorder="1" applyAlignment="1"/>
    <xf numFmtId="166" fontId="3" fillId="3" borderId="15" xfId="1" applyNumberFormat="1" applyFont="1" applyFill="1" applyBorder="1"/>
    <xf numFmtId="166" fontId="3" fillId="3" borderId="16" xfId="1" applyNumberFormat="1" applyFont="1" applyFill="1" applyBorder="1"/>
    <xf numFmtId="166" fontId="5" fillId="3" borderId="16" xfId="2" applyNumberFormat="1" applyFont="1" applyFill="1" applyBorder="1" applyAlignment="1"/>
    <xf numFmtId="166" fontId="5" fillId="3" borderId="0" xfId="2" applyNumberFormat="1" applyFont="1" applyFill="1" applyBorder="1" applyAlignment="1"/>
    <xf numFmtId="166" fontId="6" fillId="3" borderId="16" xfId="0" applyNumberFormat="1" applyFont="1" applyFill="1" applyBorder="1" applyAlignment="1">
      <alignment vertical="center"/>
    </xf>
    <xf numFmtId="166" fontId="6" fillId="3" borderId="16" xfId="0" applyNumberFormat="1" applyFont="1" applyFill="1" applyBorder="1"/>
    <xf numFmtId="166" fontId="6" fillId="3" borderId="0" xfId="2" applyNumberFormat="1" applyFont="1" applyFill="1" applyBorder="1" applyAlignment="1"/>
    <xf numFmtId="166" fontId="3" fillId="3" borderId="16" xfId="2" applyNumberFormat="1" applyFont="1" applyFill="1" applyBorder="1" applyAlignment="1"/>
    <xf numFmtId="0" fontId="3" fillId="0" borderId="0" xfId="1"/>
    <xf numFmtId="0" fontId="5" fillId="0" borderId="0" xfId="0" applyFont="1"/>
    <xf numFmtId="49" fontId="3" fillId="0" borderId="0" xfId="1" applyNumberFormat="1" applyAlignment="1">
      <alignment vertical="center"/>
    </xf>
    <xf numFmtId="41" fontId="3" fillId="0" borderId="0" xfId="4" applyNumberFormat="1" applyFont="1" applyBorder="1" applyAlignment="1">
      <alignment horizontal="left"/>
    </xf>
    <xf numFmtId="0" fontId="8" fillId="0" borderId="0" xfId="0" applyFont="1"/>
    <xf numFmtId="0" fontId="8" fillId="0" borderId="0" xfId="0" applyFont="1" applyFill="1"/>
    <xf numFmtId="0" fontId="5" fillId="0" borderId="0" xfId="0" applyFont="1" applyFill="1"/>
    <xf numFmtId="0" fontId="0" fillId="0" borderId="0" xfId="0" applyBorder="1"/>
    <xf numFmtId="166" fontId="5" fillId="3" borderId="13" xfId="2" applyNumberFormat="1" applyFont="1" applyFill="1" applyBorder="1" applyAlignment="1"/>
    <xf numFmtId="166" fontId="7" fillId="3" borderId="16" xfId="3" applyNumberFormat="1" applyFont="1" applyFill="1" applyBorder="1" applyAlignment="1">
      <alignment horizontal="right"/>
    </xf>
    <xf numFmtId="166" fontId="3" fillId="3" borderId="18" xfId="1" applyNumberFormat="1" applyFont="1" applyFill="1" applyBorder="1"/>
    <xf numFmtId="166" fontId="7" fillId="3" borderId="15" xfId="1" applyNumberFormat="1" applyFont="1" applyFill="1" applyBorder="1"/>
    <xf numFmtId="166" fontId="7" fillId="3" borderId="16" xfId="1" applyNumberFormat="1" applyFont="1" applyFill="1" applyBorder="1"/>
    <xf numFmtId="166" fontId="7" fillId="3" borderId="16" xfId="2" applyNumberFormat="1" applyFont="1" applyFill="1" applyBorder="1" applyAlignment="1"/>
    <xf numFmtId="166" fontId="7" fillId="3" borderId="17" xfId="1" applyNumberFormat="1" applyFont="1" applyFill="1" applyBorder="1"/>
    <xf numFmtId="164" fontId="3" fillId="3" borderId="0" xfId="0" applyNumberFormat="1" applyFont="1" applyFill="1" applyAlignment="1">
      <alignment horizontal="left" indent="4"/>
    </xf>
    <xf numFmtId="164" fontId="3" fillId="3" borderId="0" xfId="0" applyNumberFormat="1" applyFont="1" applyFill="1" applyAlignment="1">
      <alignment horizontal="left" indent="7"/>
    </xf>
    <xf numFmtId="166" fontId="3" fillId="3" borderId="15" xfId="2" applyNumberFormat="1" applyFont="1" applyFill="1" applyBorder="1" applyAlignment="1"/>
    <xf numFmtId="164" fontId="3" fillId="3" borderId="0" xfId="0" applyNumberFormat="1" applyFont="1" applyFill="1" applyAlignment="1">
      <alignment horizontal="left" indent="2"/>
    </xf>
    <xf numFmtId="166" fontId="7" fillId="3" borderId="16" xfId="0" applyNumberFormat="1" applyFont="1" applyFill="1" applyBorder="1"/>
    <xf numFmtId="164" fontId="3" fillId="3" borderId="13" xfId="0" applyNumberFormat="1" applyFont="1" applyFill="1" applyBorder="1" applyAlignment="1">
      <alignment horizontal="left" indent="7"/>
    </xf>
    <xf numFmtId="166" fontId="7" fillId="3" borderId="17" xfId="2" applyNumberFormat="1" applyFont="1" applyFill="1" applyBorder="1" applyAlignment="1"/>
    <xf numFmtId="166" fontId="3" fillId="3" borderId="17" xfId="2" applyNumberFormat="1" applyFont="1" applyFill="1" applyBorder="1" applyAlignment="1"/>
    <xf numFmtId="166" fontId="3" fillId="3" borderId="18" xfId="2" applyNumberFormat="1" applyFont="1" applyFill="1" applyBorder="1" applyAlignment="1"/>
    <xf numFmtId="166" fontId="7" fillId="3" borderId="0" xfId="0" applyNumberFormat="1" applyFont="1" applyFill="1"/>
    <xf numFmtId="166" fontId="2" fillId="0" borderId="0" xfId="0" applyNumberFormat="1" applyFont="1"/>
    <xf numFmtId="0" fontId="0" fillId="3" borderId="0" xfId="0" applyFill="1" applyBorder="1"/>
    <xf numFmtId="0" fontId="4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166" fontId="7" fillId="3" borderId="15" xfId="1" applyNumberFormat="1" applyFont="1" applyFill="1" applyBorder="1" applyAlignment="1">
      <alignment horizontal="center" vertical="center" wrapText="1"/>
    </xf>
    <xf numFmtId="166" fontId="6" fillId="3" borderId="15" xfId="2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3" borderId="0" xfId="0" applyFont="1" applyFill="1"/>
  </cellXfs>
  <cellStyles count="5">
    <cellStyle name="Millares [0] 2" xfId="4"/>
    <cellStyle name="Millares 2" xfId="2"/>
    <cellStyle name="Millares_CUADRO6-06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9"/>
  <sheetViews>
    <sheetView showGridLines="0" tabSelected="1" zoomScaleNormal="100" workbookViewId="0">
      <selection activeCell="D95" sqref="D95"/>
    </sheetView>
  </sheetViews>
  <sheetFormatPr baseColWidth="10" defaultRowHeight="15" x14ac:dyDescent="0.25"/>
  <cols>
    <col min="1" max="1" width="34" customWidth="1"/>
    <col min="2" max="2" width="14.140625" customWidth="1"/>
    <col min="3" max="4" width="13.28515625" customWidth="1"/>
    <col min="5" max="5" width="14.140625" customWidth="1"/>
    <col min="6" max="7" width="13.28515625" customWidth="1"/>
    <col min="8" max="8" width="14.140625" customWidth="1"/>
    <col min="9" max="10" width="13.28515625" customWidth="1"/>
    <col min="11" max="11" width="11.42578125" style="31"/>
  </cols>
  <sheetData>
    <row r="1" spans="1:12" x14ac:dyDescent="0.25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  <c r="L1" s="31"/>
    </row>
    <row r="2" spans="1:12" x14ac:dyDescent="0.25">
      <c r="A2" s="62" t="s">
        <v>35</v>
      </c>
      <c r="B2" s="62"/>
      <c r="C2" s="62"/>
      <c r="D2" s="62"/>
      <c r="E2" s="62"/>
      <c r="F2" s="62"/>
      <c r="G2" s="62"/>
      <c r="H2" s="62"/>
      <c r="I2" s="62"/>
      <c r="J2" s="62"/>
      <c r="L2" s="31"/>
    </row>
    <row r="3" spans="1:12" ht="15" customHeight="1" x14ac:dyDescent="0.25">
      <c r="A3" s="61" t="s">
        <v>36</v>
      </c>
      <c r="B3" s="61"/>
      <c r="C3" s="61"/>
      <c r="D3" s="61"/>
      <c r="E3" s="61"/>
      <c r="F3" s="61"/>
      <c r="G3" s="61"/>
      <c r="H3" s="61"/>
      <c r="I3" s="61"/>
      <c r="J3" s="61"/>
    </row>
    <row r="4" spans="1:12" ht="3.75" customHeight="1" x14ac:dyDescent="0.25"/>
    <row r="5" spans="1:12" ht="14.1" customHeight="1" x14ac:dyDescent="0.25">
      <c r="A5" s="62" t="s">
        <v>29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14.1" customHeight="1" x14ac:dyDescent="0.25">
      <c r="A6" s="64" t="s">
        <v>38</v>
      </c>
      <c r="B6" s="64"/>
      <c r="C6" s="64"/>
      <c r="D6" s="64"/>
      <c r="E6" s="64"/>
      <c r="F6" s="64"/>
      <c r="G6" s="64"/>
      <c r="H6" s="64"/>
      <c r="I6" s="64"/>
      <c r="J6" s="64"/>
    </row>
    <row r="7" spans="1:12" ht="12.75" customHeight="1" x14ac:dyDescent="0.25">
      <c r="A7" s="63" t="s">
        <v>39</v>
      </c>
      <c r="B7" s="63"/>
      <c r="C7" s="63"/>
      <c r="D7" s="63"/>
      <c r="E7" s="63"/>
      <c r="F7" s="63"/>
      <c r="G7" s="63"/>
      <c r="H7" s="63"/>
      <c r="I7" s="63"/>
      <c r="J7" s="63"/>
    </row>
    <row r="8" spans="1:12" ht="4.5" customHeight="1" x14ac:dyDescent="0.25">
      <c r="A8" s="59"/>
      <c r="B8" s="59"/>
      <c r="C8" s="59"/>
      <c r="D8" s="59"/>
      <c r="E8" s="60"/>
      <c r="F8" s="60"/>
      <c r="G8" s="60"/>
      <c r="H8" s="60"/>
      <c r="I8" s="60"/>
      <c r="J8" s="60"/>
    </row>
    <row r="9" spans="1:12" ht="15" customHeight="1" x14ac:dyDescent="0.25">
      <c r="A9" s="65" t="s">
        <v>10</v>
      </c>
      <c r="B9" s="68" t="s">
        <v>0</v>
      </c>
      <c r="C9" s="69"/>
      <c r="D9" s="70"/>
      <c r="E9" s="74" t="s">
        <v>1</v>
      </c>
      <c r="F9" s="75"/>
      <c r="G9" s="75"/>
      <c r="H9" s="75"/>
      <c r="I9" s="75"/>
      <c r="J9" s="76"/>
      <c r="K9" s="50"/>
    </row>
    <row r="10" spans="1:12" ht="18" customHeight="1" x14ac:dyDescent="0.25">
      <c r="A10" s="66"/>
      <c r="B10" s="71"/>
      <c r="C10" s="72"/>
      <c r="D10" s="73"/>
      <c r="E10" s="74" t="s">
        <v>2</v>
      </c>
      <c r="F10" s="75"/>
      <c r="G10" s="76"/>
      <c r="H10" s="74" t="s">
        <v>3</v>
      </c>
      <c r="I10" s="75"/>
      <c r="J10" s="76"/>
      <c r="K10" s="50"/>
    </row>
    <row r="11" spans="1:12" ht="38.25" x14ac:dyDescent="0.25">
      <c r="A11" s="67"/>
      <c r="B11" s="52" t="s">
        <v>4</v>
      </c>
      <c r="C11" s="52" t="s">
        <v>6</v>
      </c>
      <c r="D11" s="54" t="s">
        <v>5</v>
      </c>
      <c r="E11" s="52" t="s">
        <v>4</v>
      </c>
      <c r="F11" s="53" t="s">
        <v>6</v>
      </c>
      <c r="G11" s="51" t="s">
        <v>5</v>
      </c>
      <c r="H11" s="52" t="s">
        <v>4</v>
      </c>
      <c r="I11" s="55" t="s">
        <v>6</v>
      </c>
      <c r="J11" s="51" t="s">
        <v>5</v>
      </c>
      <c r="K11" s="50"/>
    </row>
    <row r="12" spans="1:12" x14ac:dyDescent="0.25">
      <c r="A12" s="56" t="s">
        <v>37</v>
      </c>
      <c r="B12" s="57">
        <f>+B13+B25+B58</f>
        <v>2404</v>
      </c>
      <c r="C12" s="57">
        <f>+C13+C25+C58</f>
        <v>4469</v>
      </c>
      <c r="D12" s="57">
        <f t="shared" ref="D12:I12" si="0">+D13+D25+D58</f>
        <v>176463</v>
      </c>
      <c r="E12" s="57">
        <f t="shared" si="0"/>
        <v>2310</v>
      </c>
      <c r="F12" s="57">
        <f t="shared" si="0"/>
        <v>3886</v>
      </c>
      <c r="G12" s="57">
        <f t="shared" si="0"/>
        <v>138364</v>
      </c>
      <c r="H12" s="57">
        <f t="shared" si="0"/>
        <v>94</v>
      </c>
      <c r="I12" s="57">
        <f t="shared" si="0"/>
        <v>583</v>
      </c>
      <c r="J12" s="57">
        <f>+J13+J25+J58</f>
        <v>38099</v>
      </c>
      <c r="K12" s="50"/>
    </row>
    <row r="13" spans="1:12" x14ac:dyDescent="0.25">
      <c r="A13" s="1" t="s">
        <v>7</v>
      </c>
      <c r="B13" s="57">
        <f>+B14</f>
        <v>39</v>
      </c>
      <c r="C13" s="57">
        <f t="shared" ref="C13:J13" si="1">+C14</f>
        <v>60</v>
      </c>
      <c r="D13" s="57">
        <f t="shared" si="1"/>
        <v>3699</v>
      </c>
      <c r="E13" s="57">
        <f t="shared" si="1"/>
        <v>32</v>
      </c>
      <c r="F13" s="57">
        <f t="shared" si="1"/>
        <v>32</v>
      </c>
      <c r="G13" s="57">
        <f t="shared" si="1"/>
        <v>2929</v>
      </c>
      <c r="H13" s="57">
        <f t="shared" si="1"/>
        <v>7</v>
      </c>
      <c r="I13" s="57">
        <f t="shared" si="1"/>
        <v>28</v>
      </c>
      <c r="J13" s="57">
        <f t="shared" si="1"/>
        <v>770</v>
      </c>
      <c r="K13" s="50"/>
    </row>
    <row r="14" spans="1:12" ht="12.75" customHeight="1" x14ac:dyDescent="0.25">
      <c r="A14" s="2" t="s">
        <v>7</v>
      </c>
      <c r="B14" s="8">
        <f>+B15+B17+B19+B21+B23</f>
        <v>39</v>
      </c>
      <c r="C14" s="8">
        <f t="shared" ref="C14:D14" si="2">+C15+C17+C19+C21+C23</f>
        <v>60</v>
      </c>
      <c r="D14" s="8">
        <f t="shared" si="2"/>
        <v>3699</v>
      </c>
      <c r="E14" s="8">
        <f t="shared" ref="E14:I14" si="3">E15+E17+E21+E23+E19</f>
        <v>32</v>
      </c>
      <c r="F14" s="8">
        <f t="shared" si="3"/>
        <v>32</v>
      </c>
      <c r="G14" s="8">
        <f t="shared" si="3"/>
        <v>2929</v>
      </c>
      <c r="H14" s="8">
        <f t="shared" si="3"/>
        <v>7</v>
      </c>
      <c r="I14" s="9">
        <f t="shared" si="3"/>
        <v>28</v>
      </c>
      <c r="J14" s="49">
        <f>J15+J17+J21+J23+J19</f>
        <v>770</v>
      </c>
    </row>
    <row r="15" spans="1:12" ht="14.1" customHeight="1" x14ac:dyDescent="0.25">
      <c r="A15" s="3" t="s">
        <v>8</v>
      </c>
      <c r="B15" s="8">
        <f>SUM(B16:B16)</f>
        <v>32</v>
      </c>
      <c r="C15" s="8">
        <f t="shared" ref="C15:G15" si="4">SUM(C16:C16)</f>
        <v>32</v>
      </c>
      <c r="D15" s="58">
        <f t="shared" si="4"/>
        <v>2929</v>
      </c>
      <c r="E15" s="8">
        <f t="shared" si="4"/>
        <v>32</v>
      </c>
      <c r="F15" s="8">
        <f t="shared" si="4"/>
        <v>32</v>
      </c>
      <c r="G15" s="8">
        <f t="shared" si="4"/>
        <v>2929</v>
      </c>
      <c r="H15" s="8">
        <v>0</v>
      </c>
      <c r="I15" s="9">
        <v>0</v>
      </c>
      <c r="J15" s="8">
        <v>0</v>
      </c>
    </row>
    <row r="16" spans="1:12" ht="14.1" customHeight="1" x14ac:dyDescent="0.25">
      <c r="A16" s="4" t="s">
        <v>9</v>
      </c>
      <c r="B16" s="9">
        <f>+E16</f>
        <v>32</v>
      </c>
      <c r="C16" s="8">
        <f>+F16</f>
        <v>32</v>
      </c>
      <c r="D16" s="8">
        <f>+G16</f>
        <v>2929</v>
      </c>
      <c r="E16" s="41">
        <v>32</v>
      </c>
      <c r="F16" s="41">
        <v>32</v>
      </c>
      <c r="G16" s="41">
        <v>2929</v>
      </c>
      <c r="H16" s="15">
        <v>0</v>
      </c>
      <c r="I16" s="37">
        <v>0</v>
      </c>
      <c r="J16" s="8">
        <v>0</v>
      </c>
    </row>
    <row r="17" spans="1:13" ht="14.1" customHeight="1" x14ac:dyDescent="0.25">
      <c r="A17" s="3" t="s">
        <v>13</v>
      </c>
      <c r="B17" s="8">
        <f>SUM(B18:B18)</f>
        <v>1</v>
      </c>
      <c r="C17" s="8">
        <f>SUM(C18:C18)</f>
        <v>21</v>
      </c>
      <c r="D17" s="8">
        <f>SUM(D18:D18)</f>
        <v>268</v>
      </c>
      <c r="E17" s="15">
        <v>0</v>
      </c>
      <c r="F17" s="15">
        <v>0</v>
      </c>
      <c r="G17" s="15">
        <v>0</v>
      </c>
      <c r="H17" s="15">
        <v>1</v>
      </c>
      <c r="I17" s="37">
        <v>21</v>
      </c>
      <c r="J17" s="8">
        <f>SUM(J18:J18)</f>
        <v>268</v>
      </c>
    </row>
    <row r="18" spans="1:13" ht="14.1" customHeight="1" x14ac:dyDescent="0.25">
      <c r="A18" s="6" t="s">
        <v>9</v>
      </c>
      <c r="B18" s="9">
        <f>+H18</f>
        <v>1</v>
      </c>
      <c r="C18" s="33">
        <f>+I18</f>
        <v>21</v>
      </c>
      <c r="D18" s="33">
        <f>+J18</f>
        <v>268</v>
      </c>
      <c r="E18" s="8">
        <v>0</v>
      </c>
      <c r="F18" s="8">
        <v>0</v>
      </c>
      <c r="G18" s="8">
        <v>0</v>
      </c>
      <c r="H18" s="11">
        <v>1</v>
      </c>
      <c r="I18" s="11">
        <v>21</v>
      </c>
      <c r="J18" s="10">
        <v>268</v>
      </c>
    </row>
    <row r="19" spans="1:13" ht="14.1" customHeight="1" x14ac:dyDescent="0.25">
      <c r="A19" s="3" t="s">
        <v>15</v>
      </c>
      <c r="B19" s="8">
        <f>SUM(B20:B20)</f>
        <v>2</v>
      </c>
      <c r="C19" s="8">
        <f>SUM(C20:C20)</f>
        <v>3</v>
      </c>
      <c r="D19" s="8">
        <f>SUM(D20:D20)</f>
        <v>145</v>
      </c>
      <c r="E19" s="8">
        <v>0</v>
      </c>
      <c r="F19" s="8">
        <v>0</v>
      </c>
      <c r="G19" s="8">
        <v>0</v>
      </c>
      <c r="H19" s="8">
        <v>2</v>
      </c>
      <c r="I19" s="9">
        <v>3</v>
      </c>
      <c r="J19" s="8">
        <f>SUM(J20:J20)</f>
        <v>145</v>
      </c>
    </row>
    <row r="20" spans="1:13" ht="14.1" customHeight="1" x14ac:dyDescent="0.25">
      <c r="A20" s="4" t="s">
        <v>9</v>
      </c>
      <c r="B20" s="9">
        <f>+H20</f>
        <v>2</v>
      </c>
      <c r="C20" s="33">
        <f>+I20</f>
        <v>3</v>
      </c>
      <c r="D20" s="33">
        <f>+J20</f>
        <v>145</v>
      </c>
      <c r="E20" s="8">
        <v>0</v>
      </c>
      <c r="F20" s="8">
        <v>0</v>
      </c>
      <c r="G20" s="8">
        <v>0</v>
      </c>
      <c r="H20" s="11">
        <v>2</v>
      </c>
      <c r="I20" s="11">
        <v>3</v>
      </c>
      <c r="J20" s="10">
        <v>145</v>
      </c>
    </row>
    <row r="21" spans="1:13" ht="14.1" customHeight="1" x14ac:dyDescent="0.25">
      <c r="A21" s="3" t="s">
        <v>21</v>
      </c>
      <c r="B21" s="8">
        <f>SUM(B22:B22)</f>
        <v>1</v>
      </c>
      <c r="C21" s="8">
        <f>SUM(C22:C22)</f>
        <v>1</v>
      </c>
      <c r="D21" s="8">
        <f>SUM(D22:D22)</f>
        <v>64</v>
      </c>
      <c r="E21" s="8">
        <v>0</v>
      </c>
      <c r="F21" s="8">
        <v>0</v>
      </c>
      <c r="G21" s="8">
        <v>0</v>
      </c>
      <c r="H21" s="8">
        <v>1</v>
      </c>
      <c r="I21" s="9">
        <v>1</v>
      </c>
      <c r="J21" s="8">
        <f>SUM(J22:J22)</f>
        <v>64</v>
      </c>
    </row>
    <row r="22" spans="1:13" ht="14.1" customHeight="1" x14ac:dyDescent="0.25">
      <c r="A22" s="4" t="s">
        <v>9</v>
      </c>
      <c r="B22" s="9">
        <f>+H22</f>
        <v>1</v>
      </c>
      <c r="C22" s="33">
        <f>+I22</f>
        <v>1</v>
      </c>
      <c r="D22" s="33">
        <f>+J22</f>
        <v>64</v>
      </c>
      <c r="E22" s="8">
        <v>0</v>
      </c>
      <c r="F22" s="8">
        <v>0</v>
      </c>
      <c r="G22" s="8">
        <v>0</v>
      </c>
      <c r="H22" s="11">
        <v>1</v>
      </c>
      <c r="I22" s="11">
        <v>1</v>
      </c>
      <c r="J22" s="10">
        <v>64</v>
      </c>
    </row>
    <row r="23" spans="1:13" ht="14.1" customHeight="1" x14ac:dyDescent="0.25">
      <c r="A23" s="3" t="s">
        <v>32</v>
      </c>
      <c r="B23" s="8">
        <f>SUM(B24:B24)</f>
        <v>3</v>
      </c>
      <c r="C23" s="8">
        <f>SUM(C24:C24)</f>
        <v>3</v>
      </c>
      <c r="D23" s="8">
        <f>SUM(D24:D24)</f>
        <v>293</v>
      </c>
      <c r="E23" s="8">
        <v>0</v>
      </c>
      <c r="F23" s="8">
        <v>0</v>
      </c>
      <c r="G23" s="8">
        <v>0</v>
      </c>
      <c r="H23" s="8">
        <v>3</v>
      </c>
      <c r="I23" s="9">
        <v>3</v>
      </c>
      <c r="J23" s="8">
        <f>SUM(J24:J24)</f>
        <v>293</v>
      </c>
    </row>
    <row r="24" spans="1:13" ht="14.1" customHeight="1" x14ac:dyDescent="0.25">
      <c r="A24" s="5" t="s">
        <v>9</v>
      </c>
      <c r="B24" s="37">
        <f>+H24</f>
        <v>3</v>
      </c>
      <c r="C24" s="33">
        <f>+I24</f>
        <v>3</v>
      </c>
      <c r="D24" s="33">
        <f>+J24</f>
        <v>293</v>
      </c>
      <c r="E24" s="15">
        <v>0</v>
      </c>
      <c r="F24" s="15">
        <v>0</v>
      </c>
      <c r="G24" s="15">
        <v>0</v>
      </c>
      <c r="H24" s="11">
        <v>3</v>
      </c>
      <c r="I24" s="11">
        <v>3</v>
      </c>
      <c r="J24" s="10">
        <v>293</v>
      </c>
    </row>
    <row r="25" spans="1:13" ht="16.5" customHeight="1" x14ac:dyDescent="0.25">
      <c r="A25" s="1" t="s">
        <v>19</v>
      </c>
      <c r="B25" s="15">
        <f t="shared" ref="B25:J25" si="5">+B49+B26</f>
        <v>802</v>
      </c>
      <c r="C25" s="15">
        <f t="shared" si="5"/>
        <v>2688</v>
      </c>
      <c r="D25" s="15">
        <f>+D49+D26</f>
        <v>88464</v>
      </c>
      <c r="E25" s="15">
        <f t="shared" si="5"/>
        <v>729</v>
      </c>
      <c r="F25" s="15">
        <f t="shared" si="5"/>
        <v>2298</v>
      </c>
      <c r="G25" s="15">
        <f t="shared" si="5"/>
        <v>64411</v>
      </c>
      <c r="H25" s="8">
        <f t="shared" si="5"/>
        <v>73</v>
      </c>
      <c r="I25" s="9">
        <f t="shared" si="5"/>
        <v>390</v>
      </c>
      <c r="J25" s="22">
        <f t="shared" si="5"/>
        <v>24053</v>
      </c>
    </row>
    <row r="26" spans="1:13" ht="16.5" customHeight="1" x14ac:dyDescent="0.25">
      <c r="A26" s="2" t="s">
        <v>19</v>
      </c>
      <c r="B26" s="15">
        <f>B27+B29+B31+B33+B37+B41+B43+B45+B47+B35+B39</f>
        <v>783</v>
      </c>
      <c r="C26" s="15">
        <f>C27+C29+C31+C33+C37+C41+C43+C45+C47+C35+C39</f>
        <v>2539</v>
      </c>
      <c r="D26" s="15">
        <f>D27+D29+D31+D33+D37+D41+D43+D45+D47+D35+D39</f>
        <v>85372</v>
      </c>
      <c r="E26" s="15">
        <f>E27+E29+E31</f>
        <v>712</v>
      </c>
      <c r="F26" s="15">
        <f>F27+F29+F31+F33+F37+F41+F43+F45+F47+F35+F39</f>
        <v>2153</v>
      </c>
      <c r="G26" s="15">
        <f>G27+G29+G31+G33+G37+G41+G43+G45+G47+G35+G39</f>
        <v>61418</v>
      </c>
      <c r="H26" s="8">
        <f>H33+H35+H37+H39+H41+H43+H45+H47</f>
        <v>71</v>
      </c>
      <c r="I26" s="9">
        <f>I33+I35+I37+I39+I41+I43+I45+I47</f>
        <v>386</v>
      </c>
      <c r="J26" s="22">
        <f>J33+J35+J37+J39+J41+J43+J45+J47</f>
        <v>23954</v>
      </c>
      <c r="M26" s="31"/>
    </row>
    <row r="27" spans="1:13" ht="14.1" customHeight="1" x14ac:dyDescent="0.25">
      <c r="A27" s="13" t="s">
        <v>8</v>
      </c>
      <c r="B27" s="48">
        <f t="shared" ref="B27:E27" si="6">SUM(B28:B28)</f>
        <v>640</v>
      </c>
      <c r="C27" s="14">
        <f t="shared" si="6"/>
        <v>640</v>
      </c>
      <c r="D27" s="14">
        <f t="shared" si="6"/>
        <v>26643</v>
      </c>
      <c r="E27" s="14">
        <f t="shared" si="6"/>
        <v>640</v>
      </c>
      <c r="F27" s="15">
        <f>SUM(F28:F28)</f>
        <v>640</v>
      </c>
      <c r="G27" s="15">
        <f>SUM(G28:G28)</f>
        <v>26643</v>
      </c>
      <c r="H27" s="15">
        <v>0</v>
      </c>
      <c r="I27" s="9">
        <v>0</v>
      </c>
      <c r="J27" s="19">
        <v>0</v>
      </c>
    </row>
    <row r="28" spans="1:13" ht="14.1" customHeight="1" x14ac:dyDescent="0.25">
      <c r="A28" s="6" t="s">
        <v>9</v>
      </c>
      <c r="B28" s="37">
        <f>+E28</f>
        <v>640</v>
      </c>
      <c r="C28" s="33">
        <f>+F28</f>
        <v>640</v>
      </c>
      <c r="D28" s="33">
        <f>+G28</f>
        <v>26643</v>
      </c>
      <c r="E28" s="11">
        <v>640</v>
      </c>
      <c r="F28" s="11">
        <v>640</v>
      </c>
      <c r="G28" s="11">
        <v>26643</v>
      </c>
      <c r="H28" s="15">
        <v>0</v>
      </c>
      <c r="I28" s="9">
        <v>0</v>
      </c>
      <c r="J28" s="19">
        <v>0</v>
      </c>
    </row>
    <row r="29" spans="1:13" ht="14.1" customHeight="1" x14ac:dyDescent="0.25">
      <c r="A29" s="13" t="s">
        <v>11</v>
      </c>
      <c r="B29" s="15">
        <f t="shared" ref="B29:G29" si="7">SUM(B30:B30)</f>
        <v>35</v>
      </c>
      <c r="C29" s="15">
        <f t="shared" si="7"/>
        <v>70</v>
      </c>
      <c r="D29" s="15">
        <f t="shared" si="7"/>
        <v>8174</v>
      </c>
      <c r="E29" s="15">
        <f t="shared" si="7"/>
        <v>35</v>
      </c>
      <c r="F29" s="15">
        <f t="shared" si="7"/>
        <v>70</v>
      </c>
      <c r="G29" s="15">
        <f t="shared" si="7"/>
        <v>8174</v>
      </c>
      <c r="H29" s="15">
        <v>0</v>
      </c>
      <c r="I29" s="9">
        <v>0</v>
      </c>
      <c r="J29" s="19">
        <v>0</v>
      </c>
    </row>
    <row r="30" spans="1:13" ht="14.1" customHeight="1" x14ac:dyDescent="0.25">
      <c r="A30" s="6" t="s">
        <v>9</v>
      </c>
      <c r="B30" s="37">
        <f>+E30</f>
        <v>35</v>
      </c>
      <c r="C30" s="35">
        <f>+F30</f>
        <v>70</v>
      </c>
      <c r="D30" s="35">
        <f>+G30</f>
        <v>8174</v>
      </c>
      <c r="E30" s="16">
        <v>35</v>
      </c>
      <c r="F30" s="16">
        <v>70</v>
      </c>
      <c r="G30" s="16">
        <v>8174</v>
      </c>
      <c r="H30" s="15">
        <v>0</v>
      </c>
      <c r="I30" s="9">
        <v>0</v>
      </c>
      <c r="J30" s="19">
        <v>0</v>
      </c>
      <c r="M30" s="31"/>
    </row>
    <row r="31" spans="1:13" ht="14.1" customHeight="1" x14ac:dyDescent="0.25">
      <c r="A31" s="3" t="s">
        <v>12</v>
      </c>
      <c r="B31" s="15">
        <f t="shared" ref="B31:G31" si="8">SUM(B32:B32)</f>
        <v>37</v>
      </c>
      <c r="C31" s="15">
        <f t="shared" si="8"/>
        <v>1443</v>
      </c>
      <c r="D31" s="15">
        <f t="shared" si="8"/>
        <v>26601</v>
      </c>
      <c r="E31" s="15">
        <f t="shared" si="8"/>
        <v>37</v>
      </c>
      <c r="F31" s="15">
        <f t="shared" si="8"/>
        <v>1443</v>
      </c>
      <c r="G31" s="15">
        <f t="shared" si="8"/>
        <v>26601</v>
      </c>
      <c r="H31" s="15">
        <v>0</v>
      </c>
      <c r="I31" s="9">
        <v>0</v>
      </c>
      <c r="J31" s="19">
        <v>0</v>
      </c>
    </row>
    <row r="32" spans="1:13" ht="14.1" customHeight="1" x14ac:dyDescent="0.25">
      <c r="A32" s="4" t="s">
        <v>9</v>
      </c>
      <c r="B32" s="37">
        <f>+E32</f>
        <v>37</v>
      </c>
      <c r="C32" s="33">
        <f>+F32</f>
        <v>1443</v>
      </c>
      <c r="D32" s="33">
        <f>+G32</f>
        <v>26601</v>
      </c>
      <c r="E32" s="11">
        <v>37</v>
      </c>
      <c r="F32" s="11">
        <v>1443</v>
      </c>
      <c r="G32" s="11">
        <v>26601</v>
      </c>
      <c r="H32" s="15">
        <v>0</v>
      </c>
      <c r="I32" s="9">
        <v>0</v>
      </c>
      <c r="J32" s="19">
        <v>0</v>
      </c>
      <c r="M32" s="31"/>
    </row>
    <row r="33" spans="1:12" ht="14.1" customHeight="1" x14ac:dyDescent="0.25">
      <c r="A33" s="3" t="s">
        <v>13</v>
      </c>
      <c r="B33" s="15">
        <f>SUM(B34:B34)</f>
        <v>28</v>
      </c>
      <c r="C33" s="15">
        <f>SUM(C34:C34)</f>
        <v>51</v>
      </c>
      <c r="D33" s="15">
        <f>SUM(D34:D34)</f>
        <v>2974</v>
      </c>
      <c r="E33" s="15">
        <v>0</v>
      </c>
      <c r="F33" s="15">
        <v>0</v>
      </c>
      <c r="G33" s="15">
        <v>0</v>
      </c>
      <c r="H33" s="8">
        <v>28</v>
      </c>
      <c r="I33" s="9">
        <v>51</v>
      </c>
      <c r="J33" s="22">
        <v>2974</v>
      </c>
    </row>
    <row r="34" spans="1:12" ht="14.1" customHeight="1" x14ac:dyDescent="0.25">
      <c r="A34" s="4" t="s">
        <v>9</v>
      </c>
      <c r="B34" s="37">
        <f>+H34</f>
        <v>28</v>
      </c>
      <c r="C34" s="15">
        <f>+I34</f>
        <v>51</v>
      </c>
      <c r="D34" s="15">
        <f>+J34</f>
        <v>2974</v>
      </c>
      <c r="E34" s="15">
        <v>0</v>
      </c>
      <c r="F34" s="15">
        <v>0</v>
      </c>
      <c r="G34" s="15">
        <v>0</v>
      </c>
      <c r="H34" s="10">
        <v>28</v>
      </c>
      <c r="I34" s="18">
        <v>51</v>
      </c>
      <c r="J34" s="19">
        <v>2974</v>
      </c>
    </row>
    <row r="35" spans="1:12" ht="14.1" customHeight="1" x14ac:dyDescent="0.25">
      <c r="A35" s="3" t="s">
        <v>14</v>
      </c>
      <c r="B35" s="15">
        <f>SUM(B36:B36)</f>
        <v>4</v>
      </c>
      <c r="C35" s="15">
        <f>SUM(C36:C36)</f>
        <v>4</v>
      </c>
      <c r="D35" s="15">
        <f>SUM(D36:D36)</f>
        <v>1606</v>
      </c>
      <c r="E35" s="15">
        <v>0</v>
      </c>
      <c r="F35" s="15">
        <v>0</v>
      </c>
      <c r="G35" s="15">
        <v>0</v>
      </c>
      <c r="H35" s="8">
        <v>4</v>
      </c>
      <c r="I35" s="9">
        <v>4</v>
      </c>
      <c r="J35" s="22">
        <v>1606</v>
      </c>
    </row>
    <row r="36" spans="1:12" ht="14.1" customHeight="1" x14ac:dyDescent="0.25">
      <c r="A36" s="4" t="s">
        <v>9</v>
      </c>
      <c r="B36" s="37">
        <f>+H36</f>
        <v>4</v>
      </c>
      <c r="C36" s="14">
        <f>+I36</f>
        <v>4</v>
      </c>
      <c r="D36" s="14">
        <f>+J36</f>
        <v>1606</v>
      </c>
      <c r="E36" s="15">
        <v>0</v>
      </c>
      <c r="F36" s="15">
        <v>0</v>
      </c>
      <c r="G36" s="15">
        <v>0</v>
      </c>
      <c r="H36" s="12">
        <v>4</v>
      </c>
      <c r="I36" s="11">
        <v>4</v>
      </c>
      <c r="J36" s="19">
        <v>1606</v>
      </c>
    </row>
    <row r="37" spans="1:12" ht="14.1" customHeight="1" x14ac:dyDescent="0.25">
      <c r="A37" s="3" t="s">
        <v>15</v>
      </c>
      <c r="B37" s="15">
        <f>SUM(B38:B38)</f>
        <v>14</v>
      </c>
      <c r="C37" s="15">
        <f>SUM(C38:C38)</f>
        <v>73</v>
      </c>
      <c r="D37" s="15">
        <f>SUM(D38:D38)</f>
        <v>10028</v>
      </c>
      <c r="E37" s="15">
        <v>0</v>
      </c>
      <c r="F37" s="15">
        <v>0</v>
      </c>
      <c r="G37" s="15">
        <v>0</v>
      </c>
      <c r="H37" s="8">
        <v>14</v>
      </c>
      <c r="I37" s="9">
        <v>73</v>
      </c>
      <c r="J37" s="22">
        <v>10028</v>
      </c>
      <c r="L37" s="31"/>
    </row>
    <row r="38" spans="1:12" ht="14.1" customHeight="1" x14ac:dyDescent="0.25">
      <c r="A38" s="4" t="s">
        <v>9</v>
      </c>
      <c r="B38" s="9">
        <f>+H38</f>
        <v>14</v>
      </c>
      <c r="C38" s="33">
        <f>+I38</f>
        <v>73</v>
      </c>
      <c r="D38" s="33">
        <f>+J38</f>
        <v>10028</v>
      </c>
      <c r="E38" s="8">
        <v>0</v>
      </c>
      <c r="F38" s="8">
        <v>0</v>
      </c>
      <c r="G38" s="8">
        <v>0</v>
      </c>
      <c r="H38" s="11">
        <v>14</v>
      </c>
      <c r="I38" s="11">
        <v>73</v>
      </c>
      <c r="J38" s="19">
        <v>10028</v>
      </c>
    </row>
    <row r="39" spans="1:12" ht="14.1" customHeight="1" x14ac:dyDescent="0.25">
      <c r="A39" s="3" t="s">
        <v>20</v>
      </c>
      <c r="B39" s="8">
        <f>SUM(B40:B40)</f>
        <v>2</v>
      </c>
      <c r="C39" s="8">
        <f>SUM(C40:C40)</f>
        <v>2</v>
      </c>
      <c r="D39" s="8">
        <f>SUM(D40:D40)</f>
        <v>540</v>
      </c>
      <c r="E39" s="8">
        <v>0</v>
      </c>
      <c r="F39" s="8">
        <v>0</v>
      </c>
      <c r="G39" s="8">
        <v>0</v>
      </c>
      <c r="H39" s="8">
        <v>2</v>
      </c>
      <c r="I39" s="9">
        <v>2</v>
      </c>
      <c r="J39" s="22">
        <v>540</v>
      </c>
    </row>
    <row r="40" spans="1:12" ht="14.1" customHeight="1" x14ac:dyDescent="0.25">
      <c r="A40" s="4" t="s">
        <v>9</v>
      </c>
      <c r="B40" s="9">
        <f>+H40</f>
        <v>2</v>
      </c>
      <c r="C40" s="14">
        <f>+I40</f>
        <v>2</v>
      </c>
      <c r="D40" s="14">
        <f>+J40</f>
        <v>540</v>
      </c>
      <c r="E40" s="10">
        <v>0</v>
      </c>
      <c r="F40" s="10">
        <v>0</v>
      </c>
      <c r="G40" s="10">
        <v>0</v>
      </c>
      <c r="H40" s="12">
        <v>2</v>
      </c>
      <c r="I40" s="11">
        <v>2</v>
      </c>
      <c r="J40" s="19">
        <v>540</v>
      </c>
    </row>
    <row r="41" spans="1:12" ht="14.1" customHeight="1" x14ac:dyDescent="0.25">
      <c r="A41" s="3" t="s">
        <v>21</v>
      </c>
      <c r="B41" s="8">
        <f>SUM(B42:B42)</f>
        <v>3</v>
      </c>
      <c r="C41" s="8">
        <f>SUM(C42:C42)</f>
        <v>225</v>
      </c>
      <c r="D41" s="8">
        <f>SUM(D42:D42)</f>
        <v>2905</v>
      </c>
      <c r="E41" s="8">
        <v>0</v>
      </c>
      <c r="F41" s="8">
        <v>0</v>
      </c>
      <c r="G41" s="8">
        <v>0</v>
      </c>
      <c r="H41" s="8">
        <v>3</v>
      </c>
      <c r="I41" s="9">
        <v>225</v>
      </c>
      <c r="J41" s="22">
        <v>2905</v>
      </c>
    </row>
    <row r="42" spans="1:12" ht="14.1" customHeight="1" x14ac:dyDescent="0.25">
      <c r="A42" s="4" t="s">
        <v>9</v>
      </c>
      <c r="B42" s="9">
        <f>+H42</f>
        <v>3</v>
      </c>
      <c r="C42" s="14">
        <f>+I42</f>
        <v>225</v>
      </c>
      <c r="D42" s="14">
        <f>+J42</f>
        <v>2905</v>
      </c>
      <c r="E42" s="10">
        <v>0</v>
      </c>
      <c r="F42" s="10">
        <v>0</v>
      </c>
      <c r="G42" s="10">
        <v>0</v>
      </c>
      <c r="H42" s="12">
        <v>3</v>
      </c>
      <c r="I42" s="11">
        <v>225</v>
      </c>
      <c r="J42" s="19">
        <v>2905</v>
      </c>
    </row>
    <row r="43" spans="1:12" ht="14.1" customHeight="1" x14ac:dyDescent="0.25">
      <c r="A43" s="3" t="s">
        <v>32</v>
      </c>
      <c r="B43" s="8">
        <f>SUM(B44:B44)</f>
        <v>4</v>
      </c>
      <c r="C43" s="8">
        <f>SUM(C44:C44)</f>
        <v>4</v>
      </c>
      <c r="D43" s="8">
        <f>SUM(D44:D44)</f>
        <v>202</v>
      </c>
      <c r="E43" s="8">
        <v>0</v>
      </c>
      <c r="F43" s="8">
        <v>0</v>
      </c>
      <c r="G43" s="8">
        <v>0</v>
      </c>
      <c r="H43" s="8">
        <v>4</v>
      </c>
      <c r="I43" s="9">
        <v>4</v>
      </c>
      <c r="J43" s="22">
        <v>202</v>
      </c>
    </row>
    <row r="44" spans="1:12" ht="14.1" customHeight="1" x14ac:dyDescent="0.25">
      <c r="A44" s="4" t="s">
        <v>9</v>
      </c>
      <c r="B44" s="9">
        <f>+H44</f>
        <v>4</v>
      </c>
      <c r="C44" s="33">
        <f>+I44</f>
        <v>4</v>
      </c>
      <c r="D44" s="33">
        <f>+J44</f>
        <v>202</v>
      </c>
      <c r="E44" s="10">
        <v>0</v>
      </c>
      <c r="F44" s="10">
        <v>0</v>
      </c>
      <c r="G44" s="10">
        <v>0</v>
      </c>
      <c r="H44" s="11">
        <v>4</v>
      </c>
      <c r="I44" s="11">
        <v>4</v>
      </c>
      <c r="J44" s="19">
        <v>202</v>
      </c>
    </row>
    <row r="45" spans="1:12" ht="14.1" customHeight="1" x14ac:dyDescent="0.25">
      <c r="A45" s="3" t="s">
        <v>33</v>
      </c>
      <c r="B45" s="8">
        <f>SUM(B46:B46)</f>
        <v>1</v>
      </c>
      <c r="C45" s="8">
        <f>SUM(C46:C46)</f>
        <v>1</v>
      </c>
      <c r="D45" s="8">
        <f>SUM(D46:D46)</f>
        <v>304</v>
      </c>
      <c r="E45" s="8">
        <v>0</v>
      </c>
      <c r="F45" s="8">
        <v>0</v>
      </c>
      <c r="G45" s="8">
        <v>0</v>
      </c>
      <c r="H45" s="8">
        <v>1</v>
      </c>
      <c r="I45" s="9">
        <v>1</v>
      </c>
      <c r="J45" s="22">
        <v>304</v>
      </c>
    </row>
    <row r="46" spans="1:12" ht="14.1" customHeight="1" x14ac:dyDescent="0.25">
      <c r="A46" s="4" t="s">
        <v>9</v>
      </c>
      <c r="B46" s="9">
        <f>+H46</f>
        <v>1</v>
      </c>
      <c r="C46" s="14">
        <f>+I46</f>
        <v>1</v>
      </c>
      <c r="D46" s="14">
        <f>+J46</f>
        <v>304</v>
      </c>
      <c r="E46" s="10">
        <v>0</v>
      </c>
      <c r="F46" s="10">
        <v>0</v>
      </c>
      <c r="G46" s="10">
        <v>0</v>
      </c>
      <c r="H46" s="12">
        <v>1</v>
      </c>
      <c r="I46" s="11">
        <v>1</v>
      </c>
      <c r="J46" s="19">
        <v>304</v>
      </c>
    </row>
    <row r="47" spans="1:12" ht="14.1" customHeight="1" x14ac:dyDescent="0.25">
      <c r="A47" s="3" t="s">
        <v>16</v>
      </c>
      <c r="B47" s="8">
        <f>SUM(B48:B48)</f>
        <v>15</v>
      </c>
      <c r="C47" s="8">
        <f>SUM(C48:C48)</f>
        <v>26</v>
      </c>
      <c r="D47" s="8">
        <f>SUM(D48:D48)</f>
        <v>5395</v>
      </c>
      <c r="E47" s="8">
        <v>0</v>
      </c>
      <c r="F47" s="8">
        <v>0</v>
      </c>
      <c r="G47" s="8">
        <v>0</v>
      </c>
      <c r="H47" s="8">
        <v>15</v>
      </c>
      <c r="I47" s="9">
        <v>26</v>
      </c>
      <c r="J47" s="22">
        <v>5395</v>
      </c>
    </row>
    <row r="48" spans="1:12" ht="14.1" customHeight="1" x14ac:dyDescent="0.25">
      <c r="A48" s="4" t="s">
        <v>9</v>
      </c>
      <c r="B48" s="9">
        <f>+H48</f>
        <v>15</v>
      </c>
      <c r="C48" s="33">
        <f>+I48</f>
        <v>26</v>
      </c>
      <c r="D48" s="33">
        <f>+J48</f>
        <v>5395</v>
      </c>
      <c r="E48" s="10">
        <v>0</v>
      </c>
      <c r="F48" s="10">
        <v>0</v>
      </c>
      <c r="G48" s="10">
        <v>0</v>
      </c>
      <c r="H48" s="11">
        <v>15</v>
      </c>
      <c r="I48" s="11">
        <v>26</v>
      </c>
      <c r="J48" s="19">
        <v>5395</v>
      </c>
    </row>
    <row r="49" spans="1:12" ht="18" customHeight="1" x14ac:dyDescent="0.25">
      <c r="A49" s="2" t="s">
        <v>17</v>
      </c>
      <c r="B49" s="8">
        <f t="shared" ref="B49:J49" si="9">B50+B52+B54+B56</f>
        <v>19</v>
      </c>
      <c r="C49" s="8">
        <f t="shared" si="9"/>
        <v>149</v>
      </c>
      <c r="D49" s="8">
        <f t="shared" si="9"/>
        <v>3092</v>
      </c>
      <c r="E49" s="8">
        <f t="shared" si="9"/>
        <v>17</v>
      </c>
      <c r="F49" s="8">
        <f t="shared" si="9"/>
        <v>145</v>
      </c>
      <c r="G49" s="8">
        <f t="shared" si="9"/>
        <v>2993</v>
      </c>
      <c r="H49" s="8">
        <f t="shared" si="9"/>
        <v>2</v>
      </c>
      <c r="I49" s="9">
        <f t="shared" si="9"/>
        <v>4</v>
      </c>
      <c r="J49" s="22">
        <f t="shared" si="9"/>
        <v>99</v>
      </c>
    </row>
    <row r="50" spans="1:12" ht="15" customHeight="1" x14ac:dyDescent="0.25">
      <c r="A50" s="3" t="s">
        <v>8</v>
      </c>
      <c r="B50" s="8">
        <f>+E50</f>
        <v>13</v>
      </c>
      <c r="C50" s="8">
        <f>+F50</f>
        <v>13</v>
      </c>
      <c r="D50" s="8">
        <f>+G50</f>
        <v>835</v>
      </c>
      <c r="E50" s="8">
        <f>SUM(E51:E51)</f>
        <v>13</v>
      </c>
      <c r="F50" s="8">
        <f>SUM(F51:F51)</f>
        <v>13</v>
      </c>
      <c r="G50" s="8">
        <f>SUM(G51:G51)</f>
        <v>835</v>
      </c>
      <c r="H50" s="8">
        <v>0</v>
      </c>
      <c r="I50" s="9">
        <v>0</v>
      </c>
      <c r="J50" s="22">
        <v>0</v>
      </c>
    </row>
    <row r="51" spans="1:12" ht="15" customHeight="1" x14ac:dyDescent="0.25">
      <c r="A51" s="4" t="s">
        <v>9</v>
      </c>
      <c r="B51" s="9">
        <f>+E51+F51+I51</f>
        <v>26</v>
      </c>
      <c r="C51" s="33">
        <v>43</v>
      </c>
      <c r="D51" s="33">
        <v>43</v>
      </c>
      <c r="E51" s="11">
        <v>13</v>
      </c>
      <c r="F51" s="11">
        <v>13</v>
      </c>
      <c r="G51" s="11">
        <v>835</v>
      </c>
      <c r="H51" s="11">
        <v>0</v>
      </c>
      <c r="I51" s="11">
        <v>0</v>
      </c>
      <c r="J51" s="19">
        <v>0</v>
      </c>
    </row>
    <row r="52" spans="1:12" ht="15" customHeight="1" x14ac:dyDescent="0.25">
      <c r="A52" s="3" t="s">
        <v>12</v>
      </c>
      <c r="B52" s="8">
        <f t="shared" ref="B52:G52" si="10">SUM(B53:B53)</f>
        <v>4</v>
      </c>
      <c r="C52" s="8">
        <f t="shared" si="10"/>
        <v>132</v>
      </c>
      <c r="D52" s="8">
        <f t="shared" si="10"/>
        <v>2158</v>
      </c>
      <c r="E52" s="15">
        <f t="shared" si="10"/>
        <v>4</v>
      </c>
      <c r="F52" s="15">
        <f t="shared" si="10"/>
        <v>132</v>
      </c>
      <c r="G52" s="15">
        <f t="shared" si="10"/>
        <v>2158</v>
      </c>
      <c r="H52" s="8">
        <v>0</v>
      </c>
      <c r="I52" s="9">
        <v>0</v>
      </c>
      <c r="J52" s="19">
        <v>0</v>
      </c>
    </row>
    <row r="53" spans="1:12" ht="15" customHeight="1" x14ac:dyDescent="0.25">
      <c r="A53" s="4" t="s">
        <v>9</v>
      </c>
      <c r="B53" s="8">
        <f>+E53</f>
        <v>4</v>
      </c>
      <c r="C53" s="36">
        <f>+F53</f>
        <v>132</v>
      </c>
      <c r="D53" s="36">
        <f>+G53</f>
        <v>2158</v>
      </c>
      <c r="E53" s="17">
        <v>4</v>
      </c>
      <c r="F53" s="17">
        <v>132</v>
      </c>
      <c r="G53" s="17">
        <v>2158</v>
      </c>
      <c r="H53" s="17">
        <v>0</v>
      </c>
      <c r="I53" s="17">
        <v>0</v>
      </c>
      <c r="J53" s="19">
        <v>0</v>
      </c>
    </row>
    <row r="54" spans="1:12" ht="13.5" customHeight="1" x14ac:dyDescent="0.25">
      <c r="A54" s="3" t="s">
        <v>13</v>
      </c>
      <c r="B54" s="8">
        <f>SUM(B55:B55)</f>
        <v>1</v>
      </c>
      <c r="C54" s="8">
        <f>SUM(C55:C55)</f>
        <v>1</v>
      </c>
      <c r="D54" s="8">
        <f>SUM(D55:D55)</f>
        <v>20</v>
      </c>
      <c r="E54" s="15">
        <v>0</v>
      </c>
      <c r="F54" s="15">
        <v>0</v>
      </c>
      <c r="G54" s="15">
        <v>0</v>
      </c>
      <c r="H54" s="8">
        <v>1</v>
      </c>
      <c r="I54" s="9">
        <v>1</v>
      </c>
      <c r="J54" s="22">
        <v>20</v>
      </c>
    </row>
    <row r="55" spans="1:12" ht="15" customHeight="1" x14ac:dyDescent="0.25">
      <c r="A55" s="4" t="s">
        <v>9</v>
      </c>
      <c r="B55" s="8">
        <f>+H55</f>
        <v>1</v>
      </c>
      <c r="C55" s="33">
        <f>+I55</f>
        <v>1</v>
      </c>
      <c r="D55" s="33">
        <f>+J55</f>
        <v>20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9">
        <v>20</v>
      </c>
    </row>
    <row r="56" spans="1:12" ht="15" customHeight="1" x14ac:dyDescent="0.25">
      <c r="A56" s="3" t="s">
        <v>18</v>
      </c>
      <c r="B56" s="8">
        <f>SUM(B57:B57)</f>
        <v>1</v>
      </c>
      <c r="C56" s="8">
        <f>SUM(C57:C57)</f>
        <v>3</v>
      </c>
      <c r="D56" s="8">
        <f>SUM(D57:D57)</f>
        <v>79</v>
      </c>
      <c r="E56" s="15">
        <v>0</v>
      </c>
      <c r="F56" s="15">
        <v>0</v>
      </c>
      <c r="G56" s="15">
        <v>0</v>
      </c>
      <c r="H56" s="8">
        <v>1</v>
      </c>
      <c r="I56" s="9">
        <v>3</v>
      </c>
      <c r="J56" s="22">
        <v>79</v>
      </c>
    </row>
    <row r="57" spans="1:12" ht="15" customHeight="1" x14ac:dyDescent="0.25">
      <c r="A57" s="4" t="s">
        <v>9</v>
      </c>
      <c r="B57" s="8">
        <f>+H57</f>
        <v>1</v>
      </c>
      <c r="C57" s="33">
        <f>+I57</f>
        <v>3</v>
      </c>
      <c r="D57" s="33">
        <f>+J57</f>
        <v>79</v>
      </c>
      <c r="E57" s="11">
        <v>0</v>
      </c>
      <c r="F57" s="11">
        <v>0</v>
      </c>
      <c r="G57" s="11">
        <v>0</v>
      </c>
      <c r="H57" s="18">
        <v>1</v>
      </c>
      <c r="I57" s="18">
        <v>3</v>
      </c>
      <c r="J57" s="19">
        <v>79</v>
      </c>
    </row>
    <row r="58" spans="1:12" ht="18" customHeight="1" x14ac:dyDescent="0.25">
      <c r="A58" s="1" t="s">
        <v>22</v>
      </c>
      <c r="B58" s="8">
        <f t="shared" ref="B58:J58" si="11">+B59+B70</f>
        <v>1563</v>
      </c>
      <c r="C58" s="8">
        <f t="shared" si="11"/>
        <v>1721</v>
      </c>
      <c r="D58" s="8">
        <f t="shared" si="11"/>
        <v>84300</v>
      </c>
      <c r="E58" s="15">
        <f t="shared" si="11"/>
        <v>1549</v>
      </c>
      <c r="F58" s="15">
        <f t="shared" si="11"/>
        <v>1556</v>
      </c>
      <c r="G58" s="15">
        <f t="shared" si="11"/>
        <v>71024</v>
      </c>
      <c r="H58" s="8">
        <f t="shared" si="11"/>
        <v>14</v>
      </c>
      <c r="I58" s="9">
        <f t="shared" si="11"/>
        <v>165</v>
      </c>
      <c r="J58" s="22">
        <f t="shared" si="11"/>
        <v>13276</v>
      </c>
    </row>
    <row r="59" spans="1:12" ht="18" customHeight="1" x14ac:dyDescent="0.25">
      <c r="A59" s="2" t="s">
        <v>23</v>
      </c>
      <c r="B59" s="8">
        <f t="shared" ref="B59:G59" si="12">B60+B62+B64+B66+B68</f>
        <v>329</v>
      </c>
      <c r="C59" s="8">
        <f t="shared" si="12"/>
        <v>392</v>
      </c>
      <c r="D59" s="8">
        <f t="shared" si="12"/>
        <v>25061</v>
      </c>
      <c r="E59" s="15">
        <f t="shared" si="12"/>
        <v>327</v>
      </c>
      <c r="F59" s="15">
        <f t="shared" si="12"/>
        <v>334</v>
      </c>
      <c r="G59" s="15">
        <f t="shared" si="12"/>
        <v>21153</v>
      </c>
      <c r="H59" s="8">
        <f>H66+H68</f>
        <v>2</v>
      </c>
      <c r="I59" s="9">
        <f>I60+I62+I64+I66+I68</f>
        <v>58</v>
      </c>
      <c r="J59" s="22">
        <f>J60+J62+J64+J66+J68</f>
        <v>3908</v>
      </c>
    </row>
    <row r="60" spans="1:12" ht="14.25" customHeight="1" x14ac:dyDescent="0.25">
      <c r="A60" s="3" t="s">
        <v>8</v>
      </c>
      <c r="B60" s="8">
        <f t="shared" ref="B60:J60" si="13">SUM(B61:B61)</f>
        <v>322</v>
      </c>
      <c r="C60" s="8">
        <f t="shared" si="13"/>
        <v>322</v>
      </c>
      <c r="D60" s="8">
        <f t="shared" si="13"/>
        <v>20258</v>
      </c>
      <c r="E60" s="15">
        <f t="shared" si="13"/>
        <v>322</v>
      </c>
      <c r="F60" s="15">
        <f t="shared" si="13"/>
        <v>322</v>
      </c>
      <c r="G60" s="15">
        <f t="shared" si="13"/>
        <v>20258</v>
      </c>
      <c r="H60" s="8">
        <f t="shared" si="13"/>
        <v>0</v>
      </c>
      <c r="I60" s="9">
        <f t="shared" si="13"/>
        <v>0</v>
      </c>
      <c r="J60" s="8">
        <f t="shared" si="13"/>
        <v>0</v>
      </c>
    </row>
    <row r="61" spans="1:12" ht="14.25" customHeight="1" x14ac:dyDescent="0.25">
      <c r="A61" s="4" t="s">
        <v>9</v>
      </c>
      <c r="B61" s="20">
        <f>+E61</f>
        <v>322</v>
      </c>
      <c r="C61" s="36">
        <f>+F61</f>
        <v>322</v>
      </c>
      <c r="D61" s="36">
        <f>+G61</f>
        <v>20258</v>
      </c>
      <c r="E61" s="17">
        <v>322</v>
      </c>
      <c r="F61" s="17">
        <v>322</v>
      </c>
      <c r="G61" s="17">
        <v>20258</v>
      </c>
      <c r="H61" s="17">
        <v>0</v>
      </c>
      <c r="I61" s="17">
        <v>0</v>
      </c>
      <c r="J61" s="16">
        <v>0</v>
      </c>
      <c r="L61" s="31"/>
    </row>
    <row r="62" spans="1:12" ht="14.25" customHeight="1" x14ac:dyDescent="0.25">
      <c r="A62" s="3" t="s">
        <v>11</v>
      </c>
      <c r="B62" s="8">
        <f t="shared" ref="B62:J62" si="14">SUM(B63:B63)</f>
        <v>4</v>
      </c>
      <c r="C62" s="8">
        <f t="shared" si="14"/>
        <v>8</v>
      </c>
      <c r="D62" s="8">
        <f t="shared" si="14"/>
        <v>658</v>
      </c>
      <c r="E62" s="15">
        <f t="shared" si="14"/>
        <v>4</v>
      </c>
      <c r="F62" s="15">
        <f t="shared" si="14"/>
        <v>8</v>
      </c>
      <c r="G62" s="15">
        <f t="shared" si="14"/>
        <v>658</v>
      </c>
      <c r="H62" s="8">
        <f t="shared" si="14"/>
        <v>0</v>
      </c>
      <c r="I62" s="9">
        <f t="shared" si="14"/>
        <v>0</v>
      </c>
      <c r="J62" s="8">
        <f t="shared" si="14"/>
        <v>0</v>
      </c>
    </row>
    <row r="63" spans="1:12" ht="14.25" customHeight="1" x14ac:dyDescent="0.25">
      <c r="A63" s="4" t="s">
        <v>9</v>
      </c>
      <c r="B63" s="21">
        <f>+E63</f>
        <v>4</v>
      </c>
      <c r="C63" s="36">
        <f>+F63</f>
        <v>8</v>
      </c>
      <c r="D63" s="36">
        <f>+G63</f>
        <v>658</v>
      </c>
      <c r="E63" s="17">
        <v>4</v>
      </c>
      <c r="F63" s="17">
        <v>8</v>
      </c>
      <c r="G63" s="17">
        <v>658</v>
      </c>
      <c r="H63" s="17">
        <v>0</v>
      </c>
      <c r="I63" s="17">
        <v>0</v>
      </c>
      <c r="J63" s="16">
        <v>0</v>
      </c>
    </row>
    <row r="64" spans="1:12" ht="14.25" customHeight="1" x14ac:dyDescent="0.25">
      <c r="A64" s="3" t="s">
        <v>12</v>
      </c>
      <c r="B64" s="8">
        <f t="shared" ref="B64:J64" si="15">SUM(B65:B65)</f>
        <v>1</v>
      </c>
      <c r="C64" s="8">
        <f t="shared" si="15"/>
        <v>4</v>
      </c>
      <c r="D64" s="8">
        <f t="shared" si="15"/>
        <v>237</v>
      </c>
      <c r="E64" s="15">
        <f t="shared" si="15"/>
        <v>1</v>
      </c>
      <c r="F64" s="15">
        <f t="shared" si="15"/>
        <v>4</v>
      </c>
      <c r="G64" s="15">
        <f t="shared" si="15"/>
        <v>237</v>
      </c>
      <c r="H64" s="8">
        <f t="shared" si="15"/>
        <v>0</v>
      </c>
      <c r="I64" s="9">
        <f t="shared" si="15"/>
        <v>0</v>
      </c>
      <c r="J64" s="8">
        <f t="shared" si="15"/>
        <v>0</v>
      </c>
    </row>
    <row r="65" spans="1:10" ht="14.25" customHeight="1" x14ac:dyDescent="0.25">
      <c r="A65" s="4" t="s">
        <v>9</v>
      </c>
      <c r="B65" s="8">
        <f>+E65</f>
        <v>1</v>
      </c>
      <c r="C65" s="36">
        <f>+F65</f>
        <v>4</v>
      </c>
      <c r="D65" s="36">
        <f>+G65</f>
        <v>237</v>
      </c>
      <c r="E65" s="17">
        <v>1</v>
      </c>
      <c r="F65" s="17">
        <v>4</v>
      </c>
      <c r="G65" s="17">
        <v>237</v>
      </c>
      <c r="H65" s="17">
        <v>0</v>
      </c>
      <c r="I65" s="17">
        <v>0</v>
      </c>
      <c r="J65" s="16">
        <v>0</v>
      </c>
    </row>
    <row r="66" spans="1:10" ht="14.25" customHeight="1" x14ac:dyDescent="0.25">
      <c r="A66" s="39" t="s">
        <v>13</v>
      </c>
      <c r="B66" s="15">
        <f>SUM(B67:B67)</f>
        <v>1</v>
      </c>
      <c r="C66" s="15">
        <f>SUM(C67:C67)</f>
        <v>44</v>
      </c>
      <c r="D66" s="15">
        <f>SUM(D67:D67)</f>
        <v>3834</v>
      </c>
      <c r="E66" s="15">
        <v>0</v>
      </c>
      <c r="F66" s="15">
        <v>0</v>
      </c>
      <c r="G66" s="15">
        <f>SUM(G67:G67)</f>
        <v>0</v>
      </c>
      <c r="H66" s="15">
        <f>SUM(H67:H67)</f>
        <v>1</v>
      </c>
      <c r="I66" s="37">
        <f>SUM(I67:I67)</f>
        <v>44</v>
      </c>
      <c r="J66" s="22">
        <f>SUM(J67:J67)</f>
        <v>3834</v>
      </c>
    </row>
    <row r="67" spans="1:10" ht="14.25" customHeight="1" x14ac:dyDescent="0.25">
      <c r="A67" s="40" t="s">
        <v>9</v>
      </c>
      <c r="B67" s="15">
        <f>+H67</f>
        <v>1</v>
      </c>
      <c r="C67" s="35">
        <f>+I67</f>
        <v>44</v>
      </c>
      <c r="D67" s="35">
        <f>+J67</f>
        <v>3834</v>
      </c>
      <c r="E67" s="15">
        <v>0</v>
      </c>
      <c r="F67" s="15">
        <v>0</v>
      </c>
      <c r="G67" s="16">
        <v>0</v>
      </c>
      <c r="H67" s="16">
        <v>1</v>
      </c>
      <c r="I67" s="17">
        <v>44</v>
      </c>
      <c r="J67" s="19">
        <v>3834</v>
      </c>
    </row>
    <row r="68" spans="1:10" ht="14.25" customHeight="1" x14ac:dyDescent="0.25">
      <c r="A68" s="39" t="s">
        <v>18</v>
      </c>
      <c r="B68" s="15">
        <f>SUM(B69:B69)</f>
        <v>1</v>
      </c>
      <c r="C68" s="15">
        <f>SUM(C69:C69)</f>
        <v>14</v>
      </c>
      <c r="D68" s="15">
        <f>SUM(D69:D69)</f>
        <v>74</v>
      </c>
      <c r="E68" s="15">
        <v>0</v>
      </c>
      <c r="F68" s="15">
        <v>0</v>
      </c>
      <c r="G68" s="15">
        <f>SUM(G69:G69)</f>
        <v>0</v>
      </c>
      <c r="H68" s="15">
        <f>SUM(H69:H69)</f>
        <v>1</v>
      </c>
      <c r="I68" s="37">
        <f>SUM(I69:I69)</f>
        <v>14</v>
      </c>
      <c r="J68" s="22">
        <f>SUM(J69:J69)</f>
        <v>74</v>
      </c>
    </row>
    <row r="69" spans="1:10" ht="14.25" customHeight="1" x14ac:dyDescent="0.25">
      <c r="A69" s="40" t="s">
        <v>9</v>
      </c>
      <c r="B69" s="15">
        <f>+H69</f>
        <v>1</v>
      </c>
      <c r="C69" s="35">
        <f>+I69</f>
        <v>14</v>
      </c>
      <c r="D69" s="35">
        <f>+J69</f>
        <v>74</v>
      </c>
      <c r="E69" s="15">
        <v>0</v>
      </c>
      <c r="F69" s="15">
        <v>0</v>
      </c>
      <c r="G69" s="41">
        <v>0</v>
      </c>
      <c r="H69" s="41">
        <v>1</v>
      </c>
      <c r="I69" s="23">
        <v>14</v>
      </c>
      <c r="J69" s="19">
        <v>74</v>
      </c>
    </row>
    <row r="70" spans="1:10" ht="18" customHeight="1" x14ac:dyDescent="0.25">
      <c r="A70" s="42" t="s">
        <v>24</v>
      </c>
      <c r="B70" s="15">
        <f>B71+B73+B75+B77+B79+B81</f>
        <v>1234</v>
      </c>
      <c r="C70" s="15">
        <f>C71+C73+C75+C77+C79+C81</f>
        <v>1329</v>
      </c>
      <c r="D70" s="15">
        <f>D71+D73+D75+D77+D79+D81</f>
        <v>59239</v>
      </c>
      <c r="E70" s="15">
        <f>E71</f>
        <v>1222</v>
      </c>
      <c r="F70" s="15">
        <f>F71</f>
        <v>1222</v>
      </c>
      <c r="G70" s="15">
        <f>G71</f>
        <v>49871</v>
      </c>
      <c r="H70" s="15">
        <f>+H73+H75+H79+H77+H81</f>
        <v>12</v>
      </c>
      <c r="I70" s="37">
        <f>+I73+I75+I79+I77+I81</f>
        <v>107</v>
      </c>
      <c r="J70" s="8">
        <f>+J73+J75+J79+J77+J81</f>
        <v>9368</v>
      </c>
    </row>
    <row r="71" spans="1:10" ht="15" customHeight="1" x14ac:dyDescent="0.25">
      <c r="A71" s="39" t="s">
        <v>8</v>
      </c>
      <c r="B71" s="15">
        <f t="shared" ref="B71:G71" si="16">SUM(B72:B72)</f>
        <v>1222</v>
      </c>
      <c r="C71" s="15">
        <f t="shared" si="16"/>
        <v>1222</v>
      </c>
      <c r="D71" s="15">
        <f t="shared" si="16"/>
        <v>49871</v>
      </c>
      <c r="E71" s="15">
        <f t="shared" si="16"/>
        <v>1222</v>
      </c>
      <c r="F71" s="15">
        <f t="shared" si="16"/>
        <v>1222</v>
      </c>
      <c r="G71" s="15">
        <f t="shared" si="16"/>
        <v>49871</v>
      </c>
      <c r="H71" s="15">
        <v>0</v>
      </c>
      <c r="I71" s="37">
        <v>0</v>
      </c>
      <c r="J71" s="41">
        <v>0</v>
      </c>
    </row>
    <row r="72" spans="1:10" ht="15" customHeight="1" x14ac:dyDescent="0.25">
      <c r="A72" s="40" t="s">
        <v>9</v>
      </c>
      <c r="B72" s="15">
        <f>+E72</f>
        <v>1222</v>
      </c>
      <c r="C72" s="37">
        <f>+F72</f>
        <v>1222</v>
      </c>
      <c r="D72" s="37">
        <f>+G72</f>
        <v>49871</v>
      </c>
      <c r="E72" s="23">
        <v>1222</v>
      </c>
      <c r="F72" s="23">
        <v>1222</v>
      </c>
      <c r="G72" s="23">
        <v>49871</v>
      </c>
      <c r="H72" s="23">
        <v>0</v>
      </c>
      <c r="I72" s="23">
        <v>0</v>
      </c>
      <c r="J72" s="41">
        <v>0</v>
      </c>
    </row>
    <row r="73" spans="1:10" ht="12.75" customHeight="1" x14ac:dyDescent="0.25">
      <c r="A73" s="39" t="s">
        <v>13</v>
      </c>
      <c r="B73" s="15">
        <f>SUM(B74:B74)</f>
        <v>4</v>
      </c>
      <c r="C73" s="15">
        <f>SUM(C74:C74)</f>
        <v>29</v>
      </c>
      <c r="D73" s="15">
        <f>SUM(D74:D74)</f>
        <v>1826</v>
      </c>
      <c r="E73" s="15">
        <f>SUM(E74:E74)</f>
        <v>0</v>
      </c>
      <c r="F73" s="15">
        <v>0</v>
      </c>
      <c r="G73" s="15">
        <v>0</v>
      </c>
      <c r="H73" s="15">
        <f>SUM(H74:H74)</f>
        <v>4</v>
      </c>
      <c r="I73" s="37">
        <f>SUM(I74:I74)</f>
        <v>29</v>
      </c>
      <c r="J73" s="22">
        <f>SUM(J74:J74)</f>
        <v>1826</v>
      </c>
    </row>
    <row r="74" spans="1:10" ht="15" customHeight="1" x14ac:dyDescent="0.25">
      <c r="A74" s="40" t="s">
        <v>9</v>
      </c>
      <c r="B74" s="37">
        <f>+H74</f>
        <v>4</v>
      </c>
      <c r="C74" s="37">
        <f>+I74</f>
        <v>29</v>
      </c>
      <c r="D74" s="37">
        <f>+J74</f>
        <v>1826</v>
      </c>
      <c r="E74" s="23">
        <v>0</v>
      </c>
      <c r="F74" s="23">
        <v>0</v>
      </c>
      <c r="G74" s="23">
        <v>0</v>
      </c>
      <c r="H74" s="23">
        <v>4</v>
      </c>
      <c r="I74" s="23">
        <v>29</v>
      </c>
      <c r="J74" s="19">
        <v>1826</v>
      </c>
    </row>
    <row r="75" spans="1:10" ht="13.5" customHeight="1" x14ac:dyDescent="0.25">
      <c r="A75" s="39" t="s">
        <v>15</v>
      </c>
      <c r="B75" s="43">
        <f>SUM(B76:B76)</f>
        <v>2</v>
      </c>
      <c r="C75" s="15">
        <f>SUM(C76:C76)</f>
        <v>3</v>
      </c>
      <c r="D75" s="15">
        <f>SUM(D76:D76)</f>
        <v>538</v>
      </c>
      <c r="E75" s="15">
        <f>SUM(E76:E76)</f>
        <v>0</v>
      </c>
      <c r="F75" s="15">
        <v>0</v>
      </c>
      <c r="G75" s="15">
        <v>0</v>
      </c>
      <c r="H75" s="15">
        <f>SUM(H76:H76)</f>
        <v>2</v>
      </c>
      <c r="I75" s="37">
        <f>SUM(I76:I76)</f>
        <v>3</v>
      </c>
      <c r="J75" s="22">
        <f>SUM(J76:J76)</f>
        <v>538</v>
      </c>
    </row>
    <row r="76" spans="1:10" ht="15" customHeight="1" x14ac:dyDescent="0.25">
      <c r="A76" s="40" t="s">
        <v>9</v>
      </c>
      <c r="B76" s="15">
        <f>+H76</f>
        <v>2</v>
      </c>
      <c r="C76" s="35">
        <f>+I76</f>
        <v>3</v>
      </c>
      <c r="D76" s="35">
        <f>+J76</f>
        <v>538</v>
      </c>
      <c r="E76" s="16">
        <v>0</v>
      </c>
      <c r="F76" s="41">
        <v>0</v>
      </c>
      <c r="G76" s="41">
        <v>0</v>
      </c>
      <c r="H76" s="41">
        <v>2</v>
      </c>
      <c r="I76" s="23">
        <v>3</v>
      </c>
      <c r="J76" s="19">
        <v>538</v>
      </c>
    </row>
    <row r="77" spans="1:10" ht="15" customHeight="1" x14ac:dyDescent="0.25">
      <c r="A77" s="39" t="s">
        <v>18</v>
      </c>
      <c r="B77" s="43">
        <f>SUM(B78:B78)</f>
        <v>3</v>
      </c>
      <c r="C77" s="15">
        <f>SUM(C78:C78)</f>
        <v>72</v>
      </c>
      <c r="D77" s="15">
        <f>SUM(D78:D78)</f>
        <v>1057</v>
      </c>
      <c r="E77" s="15">
        <f>SUM(E78:E78)</f>
        <v>0</v>
      </c>
      <c r="F77" s="15">
        <v>0</v>
      </c>
      <c r="G77" s="15">
        <v>0</v>
      </c>
      <c r="H77" s="15">
        <f>SUM(H78:H78)</f>
        <v>3</v>
      </c>
      <c r="I77" s="37">
        <f>SUM(I78:I78)</f>
        <v>72</v>
      </c>
      <c r="J77" s="22">
        <f>SUM(J78:J78)</f>
        <v>1057</v>
      </c>
    </row>
    <row r="78" spans="1:10" ht="15" customHeight="1" x14ac:dyDescent="0.25">
      <c r="A78" s="40" t="s">
        <v>9</v>
      </c>
      <c r="B78" s="15">
        <f>+H78</f>
        <v>3</v>
      </c>
      <c r="C78" s="35">
        <f>+I78</f>
        <v>72</v>
      </c>
      <c r="D78" s="35">
        <f>+J78</f>
        <v>1057</v>
      </c>
      <c r="E78" s="16">
        <v>0</v>
      </c>
      <c r="F78" s="41">
        <v>0</v>
      </c>
      <c r="G78" s="41">
        <v>0</v>
      </c>
      <c r="H78" s="41">
        <v>3</v>
      </c>
      <c r="I78" s="23">
        <v>72</v>
      </c>
      <c r="J78" s="19">
        <v>1057</v>
      </c>
    </row>
    <row r="79" spans="1:10" ht="15" customHeight="1" x14ac:dyDescent="0.25">
      <c r="A79" s="39" t="s">
        <v>21</v>
      </c>
      <c r="B79" s="15">
        <f>SUM(B80:B80)</f>
        <v>1</v>
      </c>
      <c r="C79" s="15">
        <f>SUM(C80:C80)</f>
        <v>1</v>
      </c>
      <c r="D79" s="15">
        <f>SUM(D80:D80)</f>
        <v>3125</v>
      </c>
      <c r="E79" s="16">
        <v>0</v>
      </c>
      <c r="F79" s="15">
        <v>0</v>
      </c>
      <c r="G79" s="15">
        <v>0</v>
      </c>
      <c r="H79" s="15">
        <f>SUM(H80:H80)</f>
        <v>1</v>
      </c>
      <c r="I79" s="37">
        <f>SUM(I80:I80)</f>
        <v>1</v>
      </c>
      <c r="J79" s="22">
        <f>SUM(J80:J80)</f>
        <v>3125</v>
      </c>
    </row>
    <row r="80" spans="1:10" ht="15" customHeight="1" x14ac:dyDescent="0.25">
      <c r="A80" s="40" t="s">
        <v>9</v>
      </c>
      <c r="B80" s="37">
        <f>+H80</f>
        <v>1</v>
      </c>
      <c r="C80" s="14">
        <f>+I80</f>
        <v>1</v>
      </c>
      <c r="D80" s="14">
        <f>+J80</f>
        <v>3125</v>
      </c>
      <c r="E80" s="16">
        <v>0</v>
      </c>
      <c r="F80" s="12">
        <v>0</v>
      </c>
      <c r="G80" s="12">
        <v>0</v>
      </c>
      <c r="H80" s="12">
        <v>1</v>
      </c>
      <c r="I80" s="11">
        <v>1</v>
      </c>
      <c r="J80" s="19">
        <v>3125</v>
      </c>
    </row>
    <row r="81" spans="1:10" ht="13.5" customHeight="1" x14ac:dyDescent="0.25">
      <c r="A81" s="39" t="s">
        <v>16</v>
      </c>
      <c r="B81" s="43">
        <f>SUM(B82:B82)</f>
        <v>2</v>
      </c>
      <c r="C81" s="15">
        <f>SUM(C82:C82)</f>
        <v>2</v>
      </c>
      <c r="D81" s="15">
        <f>SUM(D82:D82)</f>
        <v>2822</v>
      </c>
      <c r="E81" s="16">
        <v>0</v>
      </c>
      <c r="F81" s="15">
        <v>0</v>
      </c>
      <c r="G81" s="15">
        <v>0</v>
      </c>
      <c r="H81" s="15">
        <f>SUM(H82:H82)</f>
        <v>2</v>
      </c>
      <c r="I81" s="37">
        <f>SUM(I82:I82)</f>
        <v>2</v>
      </c>
      <c r="J81" s="22">
        <f>SUM(J82:J82)</f>
        <v>2822</v>
      </c>
    </row>
    <row r="82" spans="1:10" ht="13.5" customHeight="1" x14ac:dyDescent="0.25">
      <c r="A82" s="44" t="s">
        <v>9</v>
      </c>
      <c r="B82" s="45">
        <f>+H82</f>
        <v>2</v>
      </c>
      <c r="C82" s="38">
        <f>+I82</f>
        <v>2</v>
      </c>
      <c r="D82" s="38">
        <f>+J82</f>
        <v>2822</v>
      </c>
      <c r="E82" s="34">
        <v>0</v>
      </c>
      <c r="F82" s="46">
        <v>0</v>
      </c>
      <c r="G82" s="46">
        <v>0</v>
      </c>
      <c r="H82" s="46">
        <v>2</v>
      </c>
      <c r="I82" s="47">
        <v>2</v>
      </c>
      <c r="J82" s="32">
        <v>2822</v>
      </c>
    </row>
    <row r="83" spans="1:10" ht="17.25" customHeight="1" x14ac:dyDescent="0.25">
      <c r="A83" s="24" t="s">
        <v>25</v>
      </c>
      <c r="B83" s="24"/>
      <c r="C83" s="24"/>
      <c r="D83" s="24"/>
      <c r="E83" s="7"/>
      <c r="F83" s="24"/>
      <c r="G83" s="24"/>
      <c r="H83" s="24"/>
      <c r="I83" s="25"/>
    </row>
    <row r="84" spans="1:10" ht="12.75" customHeight="1" x14ac:dyDescent="0.25">
      <c r="A84" s="24" t="s">
        <v>26</v>
      </c>
      <c r="B84" s="24"/>
      <c r="C84" s="24"/>
      <c r="D84" s="24"/>
      <c r="E84" s="7"/>
      <c r="F84" s="24"/>
      <c r="G84" s="24"/>
      <c r="H84" s="24"/>
      <c r="I84" s="25"/>
    </row>
    <row r="85" spans="1:10" ht="12.75" customHeight="1" x14ac:dyDescent="0.25">
      <c r="A85" s="24" t="s">
        <v>30</v>
      </c>
      <c r="B85" s="24"/>
      <c r="C85" s="24"/>
      <c r="D85" s="24"/>
      <c r="E85" s="7"/>
      <c r="F85" s="24"/>
      <c r="G85" s="24"/>
      <c r="H85" s="24"/>
      <c r="I85" s="25"/>
    </row>
    <row r="86" spans="1:10" ht="12.75" customHeight="1" x14ac:dyDescent="0.25">
      <c r="A86" s="24" t="s">
        <v>31</v>
      </c>
      <c r="B86" s="24"/>
      <c r="C86" s="24"/>
      <c r="D86" s="24"/>
      <c r="E86" s="7"/>
      <c r="F86" s="24"/>
      <c r="G86" s="24"/>
      <c r="H86" s="24"/>
      <c r="I86" s="25"/>
    </row>
    <row r="87" spans="1:10" ht="12.75" customHeight="1" x14ac:dyDescent="0.25">
      <c r="A87" s="27" t="s">
        <v>27</v>
      </c>
      <c r="B87" s="27"/>
      <c r="C87" s="28"/>
      <c r="D87" s="28"/>
      <c r="E87" s="29"/>
      <c r="F87" s="28"/>
      <c r="G87" s="28"/>
      <c r="H87" s="28"/>
      <c r="I87" s="25"/>
    </row>
    <row r="88" spans="1:10" ht="12.75" customHeight="1" x14ac:dyDescent="0.25">
      <c r="A88" s="24" t="s">
        <v>28</v>
      </c>
      <c r="B88" s="26"/>
      <c r="C88" s="25"/>
      <c r="D88" s="25"/>
      <c r="E88" s="30"/>
      <c r="F88" s="25"/>
      <c r="G88" s="25"/>
      <c r="H88" s="25"/>
      <c r="I88" s="25"/>
    </row>
    <row r="89" spans="1:10" ht="12.75" customHeight="1" x14ac:dyDescent="0.25">
      <c r="A89" s="77" t="s">
        <v>40</v>
      </c>
      <c r="B89" s="77"/>
      <c r="C89" s="77"/>
    </row>
  </sheetData>
  <mergeCells count="11">
    <mergeCell ref="A9:A11"/>
    <mergeCell ref="B9:D10"/>
    <mergeCell ref="E9:J9"/>
    <mergeCell ref="E10:G10"/>
    <mergeCell ref="H10:J10"/>
    <mergeCell ref="A1:J1"/>
    <mergeCell ref="A2:J2"/>
    <mergeCell ref="A3:J3"/>
    <mergeCell ref="A5:J5"/>
    <mergeCell ref="A7:J7"/>
    <mergeCell ref="A6:J6"/>
  </mergeCells>
  <pageMargins left="0.74803149606299213" right="0.74803149606299213" top="0.98425196850393704" bottom="0.98425196850393704" header="0.31496062992125984" footer="0.31496062992125984"/>
  <pageSetup paperSize="9" scale="55" orientation="portrait" r:id="rId1"/>
  <ignoredErrors>
    <ignoredError sqref="B61:D81 B46:B48 C46:C47 D46:D48 B51:B55 B56 B16 B29 B43:B44 C53:D55 C43:D43 C29:D29 C16:D16 C19:C22 B22 B19 B18:C18 B20:B21 B23:C23 D30:D31 C30:C31 C34:C37 B37 B34 B31 B30 B32:C33 B35:B36 B38:C38 C56:D56 D19:D22 D18 D23 E26 D34:D37 D32:D33 D38 D39 D41 D40 B41:C41 C40 C42:D42 B40 B39:C39 B42 C44:D44 B45:D45 H59 B28:D2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6</vt:lpstr>
      <vt:lpstr>'Cuadro 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EDILSA VASQUEZ</dc:creator>
  <cp:lastModifiedBy>FRANKLIN SANTANA</cp:lastModifiedBy>
  <cp:lastPrinted>2026-07-24T14:09:15Z</cp:lastPrinted>
  <dcterms:created xsi:type="dcterms:W3CDTF">2026-07-15T16:38:17Z</dcterms:created>
  <dcterms:modified xsi:type="dcterms:W3CDTF">2026-07-24T14:09:47Z</dcterms:modified>
</cp:coreProperties>
</file>